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9.69\работа\12 ЕПУ КЖД  ДОГОВОРНЫЕ\2024\05. 25.07.2024\"/>
    </mc:Choice>
  </mc:AlternateContent>
  <bookViews>
    <workbookView xWindow="0" yWindow="0" windowWidth="28800" windowHeight="11220" tabRatio="371"/>
  </bookViews>
  <sheets>
    <sheet name="Для сайта" sheetId="1" r:id="rId1"/>
  </sheets>
  <definedNames>
    <definedName name="_GoBack" localSheetId="0">'Для сайта'!$E$75</definedName>
    <definedName name="_xlnm._FilterDatabase" localSheetId="0" hidden="1">'Для сайта'!$A$11:$H$141</definedName>
    <definedName name="_xlnm.Print_Area" localSheetId="0">'Для сайта'!$A$6:$H$140</definedName>
  </definedNames>
  <calcPr calcId="152511"/>
</workbook>
</file>

<file path=xl/calcChain.xml><?xml version="1.0" encoding="utf-8"?>
<calcChain xmlns="http://schemas.openxmlformats.org/spreadsheetml/2006/main">
  <c r="K135" i="1" l="1"/>
  <c r="J135" i="1"/>
  <c r="K134" i="1"/>
  <c r="J134" i="1"/>
  <c r="K133" i="1"/>
  <c r="J133" i="1"/>
  <c r="K132" i="1"/>
  <c r="J132" i="1"/>
  <c r="K131" i="1"/>
  <c r="J131" i="1"/>
  <c r="K130" i="1"/>
  <c r="J130" i="1"/>
  <c r="J126" i="1"/>
  <c r="K125" i="1"/>
  <c r="J125" i="1"/>
  <c r="K124" i="1"/>
  <c r="J124" i="1"/>
  <c r="K123" i="1"/>
  <c r="J123" i="1"/>
  <c r="K122" i="1"/>
  <c r="J122" i="1"/>
  <c r="K121" i="1"/>
  <c r="J121" i="1"/>
  <c r="K119" i="1"/>
  <c r="J119" i="1"/>
  <c r="K117" i="1"/>
  <c r="J117" i="1"/>
  <c r="K116" i="1"/>
  <c r="J116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7" i="1"/>
  <c r="J107" i="1"/>
  <c r="K106" i="1"/>
  <c r="J106" i="1"/>
  <c r="K105" i="1"/>
  <c r="J105" i="1"/>
  <c r="K104" i="1"/>
  <c r="J104" i="1"/>
  <c r="K103" i="1"/>
  <c r="J103" i="1"/>
  <c r="J102" i="1"/>
  <c r="K101" i="1"/>
  <c r="J101" i="1"/>
  <c r="K100" i="1"/>
  <c r="J100" i="1"/>
  <c r="J99" i="1"/>
  <c r="K98" i="1"/>
  <c r="J98" i="1"/>
  <c r="K97" i="1"/>
  <c r="J97" i="1"/>
  <c r="K96" i="1"/>
  <c r="J96" i="1"/>
  <c r="K95" i="1"/>
  <c r="J95" i="1"/>
  <c r="J94" i="1"/>
  <c r="K93" i="1"/>
  <c r="J93" i="1"/>
  <c r="K92" i="1"/>
  <c r="J92" i="1"/>
  <c r="K91" i="1"/>
  <c r="J91" i="1"/>
  <c r="J90" i="1"/>
  <c r="J89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J81" i="1"/>
  <c r="J75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4" i="1"/>
  <c r="J64" i="1"/>
  <c r="K63" i="1"/>
  <c r="J63" i="1"/>
  <c r="K62" i="1"/>
  <c r="J62" i="1"/>
  <c r="K61" i="1"/>
  <c r="J61" i="1"/>
  <c r="K59" i="1"/>
  <c r="J59" i="1"/>
  <c r="K58" i="1"/>
  <c r="J58" i="1"/>
  <c r="K57" i="1"/>
  <c r="J57" i="1"/>
  <c r="K56" i="1"/>
  <c r="J56" i="1"/>
  <c r="K54" i="1"/>
  <c r="J54" i="1"/>
  <c r="K53" i="1"/>
  <c r="J53" i="1"/>
  <c r="K52" i="1"/>
  <c r="J52" i="1"/>
  <c r="K49" i="1"/>
  <c r="J49" i="1"/>
  <c r="K48" i="1"/>
  <c r="J48" i="1"/>
  <c r="K47" i="1"/>
  <c r="J47" i="1"/>
  <c r="K46" i="1"/>
  <c r="J46" i="1"/>
  <c r="K45" i="1"/>
  <c r="J45" i="1"/>
  <c r="K43" i="1"/>
  <c r="J43" i="1"/>
  <c r="K42" i="1"/>
  <c r="J42" i="1"/>
  <c r="K41" i="1"/>
  <c r="J41" i="1"/>
  <c r="K40" i="1"/>
  <c r="J40" i="1"/>
  <c r="K39" i="1"/>
  <c r="J39" i="1"/>
  <c r="K38" i="1"/>
  <c r="J38" i="1"/>
  <c r="K36" i="1"/>
  <c r="J36" i="1"/>
  <c r="K35" i="1"/>
  <c r="J35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5" i="1"/>
  <c r="J15" i="1"/>
  <c r="K14" i="1"/>
  <c r="J14" i="1"/>
</calcChain>
</file>

<file path=xl/sharedStrings.xml><?xml version="1.0" encoding="utf-8"?>
<sst xmlns="http://schemas.openxmlformats.org/spreadsheetml/2006/main" count="554" uniqueCount="278">
  <si>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</si>
  <si>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</si>
  <si>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</si>
  <si>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</si>
  <si>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</si>
  <si>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</si>
  <si>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</si>
  <si>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</si>
  <si>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</si>
  <si>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</si>
  <si>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</si>
  <si>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</si>
  <si>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</si>
  <si>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</si>
  <si>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</si>
  <si>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</si>
  <si>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</si>
  <si>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</si>
  <si>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</si>
  <si>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</si>
  <si>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</si>
  <si>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</si>
  <si>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</si>
  <si>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</si>
  <si>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</si>
  <si>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</si>
  <si>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</si>
  <si>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</si>
  <si>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</si>
  <si>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</si>
  <si>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Переадресовка грузов:</t>
  </si>
  <si>
    <t>а) на станции назначения;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</si>
  <si>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</si>
  <si>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</si>
  <si>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</si>
  <si>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</si>
  <si>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</si>
  <si>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</si>
  <si>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</si>
  <si>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</si>
  <si>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</si>
  <si>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</si>
  <si>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</si>
  <si>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</si>
  <si>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</si>
  <si>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</si>
  <si>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</si>
  <si>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135.1</t>
  </si>
  <si>
    <t>- от 11 до 20 вагонов</t>
  </si>
  <si>
    <t>- от 21 до 30 вагонов</t>
  </si>
  <si>
    <t>- от 31 до 40 вагонов</t>
  </si>
  <si>
    <t>699.6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</si>
  <si>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</si>
  <si>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</si>
  <si>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</si>
  <si>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</si>
  <si>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</si>
  <si>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</si>
  <si>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</si>
  <si>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</si>
  <si>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</si>
  <si>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</si>
  <si>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</si>
  <si>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</si>
  <si>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</si>
  <si>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</si>
  <si>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</si>
  <si>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</si>
  <si>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</si>
  <si>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</si>
  <si>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</si>
  <si>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</si>
  <si>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</si>
  <si>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</si>
  <si>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</si>
  <si>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</si>
  <si>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</si>
  <si>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</si>
  <si>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</si>
  <si>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</si>
  <si>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</si>
  <si>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</si>
  <si>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</si>
  <si>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>Хранение порожних контейнеров клиентов на контейнерных площадках ФГУП "КЖД"</t>
  </si>
  <si>
    <t>Услуги при согласовании и утверждении начальником станции Эскизов размещения и крепления грузов</t>
  </si>
  <si>
    <t>б) в пути следования</t>
  </si>
  <si>
    <t xml:space="preserve">до 500 вагонов в месяц </t>
  </si>
  <si>
    <t xml:space="preserve">500 и более вагонов в месяц 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</si>
  <si>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</si>
  <si>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</si>
  <si>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</si>
  <si>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</si>
  <si>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>Уведомление работниками станции (1 раз в месяц) владельца ж.д. пути необщего пользования о количестве вагонов, поданных и убранных через принадлежащий ему подъездной путь. При вагонообороте: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</si>
  <si>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</si>
  <si>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</si>
  <si>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</si>
  <si>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</si>
  <si>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</si>
  <si>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</si>
  <si>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</si>
  <si>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</si>
  <si>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</si>
  <si>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</si>
  <si>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</si>
  <si>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</si>
  <si>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</si>
  <si>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</si>
  <si>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</si>
  <si>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</si>
  <si>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</si>
  <si>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</si>
  <si>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</si>
  <si>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</si>
  <si>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</si>
  <si>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</si>
  <si>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</si>
  <si>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</si>
  <si>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</si>
  <si>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</si>
  <si>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</si>
  <si>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</si>
  <si>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</si>
  <si>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</si>
  <si>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</si>
  <si>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</si>
  <si>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</si>
  <si>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</si>
  <si>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</si>
  <si>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</si>
  <si>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</si>
  <si>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</si>
  <si>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</si>
  <si>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</si>
  <si>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</si>
  <si>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</si>
  <si>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</si>
  <si>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</si>
  <si>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</si>
  <si>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</si>
  <si>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</si>
  <si>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</si>
  <si>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</si>
  <si>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</si>
  <si>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</si>
  <si>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</si>
  <si>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</si>
  <si>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</si>
  <si>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</si>
  <si>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</si>
  <si>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</si>
  <si>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</si>
  <si>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</si>
  <si>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 xml:space="preserve">с 14.05..2021 приказом от 26.04.2021 № 108/ЦТО 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</si>
  <si>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</si>
  <si>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</si>
  <si>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</si>
  <si>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</si>
  <si>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</si>
  <si>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</si>
  <si>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</si>
  <si>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</si>
  <si>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</si>
  <si>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</si>
  <si>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</si>
  <si>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</si>
  <si>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</si>
  <si>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</si>
  <si>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</si>
  <si>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</si>
  <si>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</si>
  <si>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</si>
  <si>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</si>
  <si>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</si>
  <si>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</si>
  <si>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</si>
  <si>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</si>
  <si>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</si>
  <si>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</si>
  <si>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</si>
  <si>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</si>
  <si>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</si>
  <si>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</si>
  <si>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</si>
  <si>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</si>
  <si>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</si>
  <si>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</si>
  <si>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 xml:space="preserve"> руб. </t>
  </si>
  <si>
    <t>руб.;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</si>
  <si>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</si>
  <si>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</si>
  <si>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</si>
  <si>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</si>
  <si>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</si>
  <si>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</si>
  <si>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</si>
  <si>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</si>
  <si>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</si>
  <si>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</si>
  <si>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</si>
  <si>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</si>
  <si>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</si>
  <si>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</si>
  <si>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</si>
  <si>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</si>
  <si>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</si>
  <si>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</si>
  <si>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</si>
  <si>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</si>
  <si>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</si>
  <si>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</si>
  <si>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</si>
  <si>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</si>
  <si>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 xml:space="preserve"> руб./час </t>
  </si>
  <si>
    <t xml:space="preserve"> руб./конт/сутки</t>
  </si>
  <si>
    <t>отклонения %</t>
  </si>
  <si>
    <t>рост цены, руб. +/-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</si>
  <si>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</si>
  <si>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>Предоставление места под хранение груза в крытом складе ст. Севастополь-Товарный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</si>
  <si>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</si>
  <si>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</si>
  <si>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699.28</t>
  </si>
  <si>
    <t>Перевод стрелки на железнодорожных путях необщего пользования</t>
  </si>
  <si>
    <t xml:space="preserve"> руб./вагон </t>
  </si>
  <si>
    <t>830.1</t>
  </si>
  <si>
    <t>830.2</t>
  </si>
  <si>
    <t>830.3</t>
  </si>
  <si>
    <t>Заполнение накладной за грузоотправителя во внутригосударственном сообщении контейнер, вагон/контейнер</t>
  </si>
  <si>
    <t xml:space="preserve">Поверка веса и взвешивание груза по просьбе грузоотправителей, грузополучателей в случаях, не предусмотренных ФЗ-18 от 10.01.2013 </t>
  </si>
  <si>
    <t>Плата за простой экскаватора-перегружателя по вине грузополучателя-грузоотправителя</t>
  </si>
  <si>
    <t>699.29</t>
  </si>
  <si>
    <t>Выполнения работ по раскреплению автомобилей при выгрузке из крупнотоннажных контейнеров</t>
  </si>
  <si>
    <t>699.30</t>
  </si>
  <si>
    <t>Свободный (договорной) тариф  за перевозку грузов по графику с согласованным временем (в часах) отправления и прибытия</t>
  </si>
  <si>
    <t>к действующему прейскурантному тарифу</t>
  </si>
  <si>
    <t>607.8</t>
  </si>
  <si>
    <t xml:space="preserve">Погрузка зерновых и бобовых культур с площадки в полувагоны колесным экскаватором - перегружателем UMG E350WH </t>
  </si>
  <si>
    <t>Диспетчерское сопровождение коммерческих перевозок грузов в режиме реального времени по заявке клиента:</t>
  </si>
  <si>
    <t>до 5 вагонов в заявке</t>
  </si>
  <si>
    <t>свыше 5 вагонов в заявке</t>
  </si>
  <si>
    <t>Предоставление места под хранение при переработке груза от 20 до 30 тыс. тонн на ст. Симферополь-Грузовой и ст.Севастополь -Товарный</t>
  </si>
  <si>
    <t>Предоставление места под хранение при переработке груза менее 20 тыс. тонн на ст. Симферополь-Грузовой и ст.Севастополь -Товарный</t>
  </si>
  <si>
    <t>Обеспечение запорно-пломбировочными устройствами грузоотправителей (получателей)</t>
  </si>
  <si>
    <t xml:space="preserve">Предоставление места под хранение при переработке груза менее 30 тыс. тонн </t>
  </si>
  <si>
    <t>руб./1 операция</t>
  </si>
  <si>
    <t>Плата по обеспечению грузоотправителей запорно-пломбировочными устройствами, закрутками:</t>
  </si>
  <si>
    <t>158,73</t>
  </si>
  <si>
    <r>
      <t xml:space="preserve">руб./штук
</t>
    </r>
    <r>
      <rPr>
        <b/>
        <sz val="6"/>
        <rFont val="Times New Roman"/>
        <family val="1"/>
        <charset val="204"/>
      </rPr>
      <t>(от 100 ЗПУ в заявке)</t>
    </r>
    <r>
      <rPr>
        <b/>
        <sz val="11"/>
        <rFont val="Times New Roman"/>
        <family val="1"/>
        <charset val="204"/>
      </rPr>
      <t xml:space="preserve">
</t>
    </r>
  </si>
  <si>
    <t>Работа вилочного погрузчика GEKA D15 при погрузки/выгрузки 1 тонны груза (масса грузового места менее 500 кг)</t>
  </si>
  <si>
    <t>Работа вилочного погрузчика GEKA D15 при погрузки/выгрузки 1 тонны груза (масса грузового места более 500 кг)</t>
  </si>
  <si>
    <t>434.1</t>
  </si>
  <si>
    <t>804.1</t>
  </si>
  <si>
    <t>до 10 вагонов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</si>
  <si>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</si>
  <si>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607.3</t>
  </si>
  <si>
    <t>Погрузка сыпучих грузов в полувагон фронтальным ковшовым погрузчиком</t>
  </si>
  <si>
    <t xml:space="preserve">Плата за пользование ж.д. путями необщего пользования, принадлежащими 
ФГУП «КЖД» </t>
  </si>
  <si>
    <t>6.6.</t>
  </si>
  <si>
    <t>4.7.</t>
  </si>
  <si>
    <t>7.2.</t>
  </si>
  <si>
    <t>7.6.</t>
  </si>
  <si>
    <t>8.6.</t>
  </si>
  <si>
    <t>7.3.</t>
  </si>
  <si>
    <t>2.8.</t>
  </si>
  <si>
    <t>2.9.</t>
  </si>
  <si>
    <t>1.11.</t>
  </si>
  <si>
    <t>5.3.</t>
  </si>
  <si>
    <t>3.3.</t>
  </si>
  <si>
    <t>4.6.</t>
  </si>
  <si>
    <t>3.1.</t>
  </si>
  <si>
    <t xml:space="preserve"> (в соответствии с ЕПУ от 14.03.2024 № АК-14р)</t>
  </si>
  <si>
    <t>1176,70</t>
  </si>
  <si>
    <t>Погрузочно-разгрузочные работы козловым краном</t>
  </si>
  <si>
    <t>руб./тонно - операция</t>
  </si>
  <si>
    <t>руб./контейнеро - операция</t>
  </si>
  <si>
    <t>485,60</t>
  </si>
  <si>
    <t>429,12</t>
  </si>
  <si>
    <t>451,17</t>
  </si>
  <si>
    <t>вводится в действие с 25.07.2024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</si>
</sst>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4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6"/>
      <name val="Times New Roman"/>
      <family val="1"/>
      <charset val="204"/>
    </font>
    <font>
      <b/>
      <sz val="1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justify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13" fillId="0" borderId="11" xfId="0" applyNumberFormat="1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4" fontId="13" fillId="0" borderId="11" xfId="0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49" fontId="13" fillId="0" borderId="11" xfId="0" applyNumberFormat="1" applyFont="1" applyFill="1" applyBorder="1" applyAlignment="1">
      <alignment horizontal="right" vertical="center" wrapText="1"/>
    </xf>
    <xf numFmtId="49" fontId="13" fillId="0" borderId="12" xfId="0" applyNumberFormat="1" applyFont="1" applyFill="1" applyBorder="1" applyAlignment="1">
      <alignment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right" vertical="center" wrapText="1"/>
    </xf>
    <xf numFmtId="49" fontId="1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right" vertical="center" wrapText="1"/>
    </xf>
    <xf numFmtId="4" fontId="13" fillId="0" borderId="9" xfId="0" applyNumberFormat="1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4" fontId="13" fillId="0" borderId="6" xfId="0" applyNumberFormat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4" fontId="13" fillId="0" borderId="1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7" fillId="0" borderId="8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13" fillId="0" borderId="11" xfId="0" applyNumberFormat="1" applyFont="1" applyBorder="1" applyAlignment="1">
      <alignment vertical="center" wrapText="1"/>
    </xf>
    <xf numFmtId="4" fontId="13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7" xfId="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vertical="center" wrapText="1"/>
    </xf>
    <xf numFmtId="2" fontId="13" fillId="0" borderId="11" xfId="0" applyNumberFormat="1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3" fillId="0" borderId="11" xfId="0" applyNumberFormat="1" applyFont="1" applyFill="1" applyBorder="1" applyAlignment="1">
      <alignment horizontal="right" vertical="center" wrapText="1"/>
    </xf>
    <xf numFmtId="0" fontId="15" fillId="0" borderId="1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9" fontId="13" fillId="0" borderId="1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justify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" fontId="13" fillId="2" borderId="11" xfId="0" applyNumberFormat="1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justify" wrapText="1"/>
    </xf>
    <xf numFmtId="0" fontId="16" fillId="0" borderId="5" xfId="0" applyFont="1" applyFill="1" applyBorder="1" applyAlignment="1">
      <alignment horizontal="center" vertical="justify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view="pageBreakPreview" topLeftCell="A6" zoomScale="90" zoomScaleNormal="140" zoomScaleSheetLayoutView="90" workbookViewId="0">
      <selection activeCell="G6" sqref="G1:G1048576"/>
    </sheetView>
  </sheetViews>
  <sheetFormatPr defaultRowHeight="18.75" x14ac:dyDescent="0.3"/>
  <cols>
    <col min="1" max="1" width="4.88671875" style="21" customWidth="1"/>
    <col min="2" max="2" width="5.33203125" style="21" customWidth="1"/>
    <col min="3" max="3" width="5.88671875" style="21" customWidth="1"/>
    <col min="4" max="4" width="54.44140625" style="22" customWidth="1"/>
    <col min="5" max="5" width="10" style="22" customWidth="1"/>
    <col min="6" max="6" width="15.5546875" style="22" customWidth="1"/>
    <col min="7" max="7" width="8.77734375" style="22" hidden="1" customWidth="1"/>
    <col min="8" max="8" width="15.109375" style="22" hidden="1" customWidth="1"/>
    <col min="9" max="9" width="17.77734375" style="21" hidden="1" customWidth="1"/>
    <col min="10" max="10" width="13.6640625" style="72" hidden="1" customWidth="1"/>
    <col min="11" max="11" width="14.109375" style="74" hidden="1" customWidth="1"/>
    <col min="12" max="12" width="21.109375" style="22" customWidth="1"/>
    <col min="13" max="16384" width="8.88671875" style="22"/>
  </cols>
  <sheetData>
    <row r="1" spans="1:11" hidden="1" x14ac:dyDescent="0.3">
      <c r="I1" s="27" t="s">
        <v>88</v>
      </c>
    </row>
    <row r="2" spans="1:11" hidden="1" x14ac:dyDescent="0.3">
      <c r="E2" s="168" t="s">
        <v>94</v>
      </c>
      <c r="F2" s="168"/>
      <c r="G2" s="168" t="s">
        <v>94</v>
      </c>
      <c r="H2" s="168"/>
      <c r="I2" s="168"/>
    </row>
    <row r="3" spans="1:11" hidden="1" x14ac:dyDescent="0.3">
      <c r="I3" s="23"/>
    </row>
    <row r="4" spans="1:11" hidden="1" x14ac:dyDescent="0.3">
      <c r="E4" s="169" t="s">
        <v>120</v>
      </c>
      <c r="F4" s="169"/>
      <c r="G4" s="169" t="s">
        <v>120</v>
      </c>
      <c r="H4" s="169"/>
      <c r="I4" s="169"/>
    </row>
    <row r="5" spans="1:11" hidden="1" x14ac:dyDescent="0.3">
      <c r="E5" s="168" t="s">
        <v>138</v>
      </c>
      <c r="F5" s="168"/>
      <c r="G5" s="168" t="s">
        <v>138</v>
      </c>
      <c r="H5" s="168"/>
      <c r="I5" s="168"/>
    </row>
    <row r="7" spans="1:11" x14ac:dyDescent="0.3">
      <c r="A7" s="173" t="s">
        <v>81</v>
      </c>
      <c r="B7" s="173"/>
      <c r="C7" s="173"/>
      <c r="D7" s="173"/>
      <c r="E7" s="173"/>
      <c r="F7" s="173"/>
      <c r="I7" s="22"/>
    </row>
    <row r="8" spans="1:11" x14ac:dyDescent="0.3">
      <c r="A8" s="173" t="s">
        <v>82</v>
      </c>
      <c r="B8" s="173"/>
      <c r="C8" s="173"/>
      <c r="D8" s="173"/>
      <c r="E8" s="173"/>
      <c r="F8" s="173"/>
      <c r="I8" s="22"/>
    </row>
    <row r="9" spans="1:11" x14ac:dyDescent="0.3">
      <c r="A9" s="174" t="s">
        <v>269</v>
      </c>
      <c r="B9" s="174"/>
      <c r="C9" s="174"/>
      <c r="D9" s="174"/>
      <c r="E9" s="174"/>
      <c r="F9" s="174"/>
      <c r="I9" s="22"/>
    </row>
    <row r="10" spans="1:11" x14ac:dyDescent="0.3">
      <c r="A10" s="175" t="s">
        <v>277</v>
      </c>
      <c r="B10" s="175"/>
      <c r="C10" s="175"/>
      <c r="D10" s="175"/>
      <c r="E10" s="175"/>
      <c r="F10" s="175"/>
      <c r="H10" s="70">
        <v>44409</v>
      </c>
      <c r="I10" s="22"/>
    </row>
    <row r="11" spans="1:11" s="21" customFormat="1" ht="18.75" customHeight="1" x14ac:dyDescent="0.3">
      <c r="A11" s="170" t="s">
        <v>0</v>
      </c>
      <c r="B11" s="184" t="s">
        <v>1</v>
      </c>
      <c r="C11" s="170" t="s">
        <v>2</v>
      </c>
      <c r="D11" s="181" t="s">
        <v>3</v>
      </c>
      <c r="E11" s="159" t="s">
        <v>144</v>
      </c>
      <c r="F11" s="160"/>
      <c r="G11" s="159" t="s">
        <v>95</v>
      </c>
      <c r="H11" s="160"/>
      <c r="I11" s="170" t="s">
        <v>130</v>
      </c>
      <c r="J11" s="165" t="s">
        <v>215</v>
      </c>
      <c r="K11" s="156" t="s">
        <v>214</v>
      </c>
    </row>
    <row r="12" spans="1:11" s="3" customFormat="1" x14ac:dyDescent="0.3">
      <c r="A12" s="179"/>
      <c r="B12" s="185"/>
      <c r="C12" s="185"/>
      <c r="D12" s="182"/>
      <c r="E12" s="161"/>
      <c r="F12" s="162"/>
      <c r="G12" s="161"/>
      <c r="H12" s="162"/>
      <c r="I12" s="171"/>
      <c r="J12" s="166"/>
      <c r="K12" s="157"/>
    </row>
    <row r="13" spans="1:11" s="3" customFormat="1" x14ac:dyDescent="0.3">
      <c r="A13" s="180"/>
      <c r="B13" s="186"/>
      <c r="C13" s="186"/>
      <c r="D13" s="183"/>
      <c r="E13" s="163"/>
      <c r="F13" s="164"/>
      <c r="G13" s="161"/>
      <c r="H13" s="162"/>
      <c r="I13" s="172"/>
      <c r="J13" s="167"/>
      <c r="K13" s="158"/>
    </row>
    <row r="14" spans="1:11" s="4" customFormat="1" ht="45" x14ac:dyDescent="0.3">
      <c r="A14" s="96">
        <v>1</v>
      </c>
      <c r="B14" s="107" t="s">
        <v>256</v>
      </c>
      <c r="C14" s="96" t="s">
        <v>4</v>
      </c>
      <c r="D14" s="133" t="s">
        <v>5</v>
      </c>
      <c r="E14" s="30">
        <v>374.02</v>
      </c>
      <c r="F14" s="31" t="s">
        <v>161</v>
      </c>
      <c r="G14" s="30">
        <v>254.64</v>
      </c>
      <c r="H14" s="31" t="s">
        <v>161</v>
      </c>
      <c r="I14" s="32" t="s">
        <v>134</v>
      </c>
      <c r="J14" s="73">
        <f>E14-G14</f>
        <v>119.38</v>
      </c>
      <c r="K14" s="75">
        <f>E14/G14*100-100</f>
        <v>46.881872447376679</v>
      </c>
    </row>
    <row r="15" spans="1:11" s="4" customFormat="1" ht="45" x14ac:dyDescent="0.3">
      <c r="A15" s="96">
        <v>2</v>
      </c>
      <c r="B15" s="107" t="s">
        <v>256</v>
      </c>
      <c r="C15" s="96" t="s">
        <v>6</v>
      </c>
      <c r="D15" s="133" t="s">
        <v>7</v>
      </c>
      <c r="E15" s="30">
        <v>614.45000000000005</v>
      </c>
      <c r="F15" s="31" t="s">
        <v>162</v>
      </c>
      <c r="G15" s="30">
        <v>409.24</v>
      </c>
      <c r="H15" s="31" t="s">
        <v>162</v>
      </c>
      <c r="I15" s="32" t="s">
        <v>134</v>
      </c>
      <c r="J15" s="73">
        <f>E15-G15</f>
        <v>205.21000000000004</v>
      </c>
      <c r="K15" s="75">
        <f>E15/G15*100-100</f>
        <v>50.144169680383158</v>
      </c>
    </row>
    <row r="16" spans="1:11" s="4" customFormat="1" ht="45" x14ac:dyDescent="0.3">
      <c r="A16" s="96">
        <v>3</v>
      </c>
      <c r="B16" s="146" t="s">
        <v>256</v>
      </c>
      <c r="C16" s="96" t="s">
        <v>8</v>
      </c>
      <c r="D16" s="133" t="s">
        <v>9</v>
      </c>
      <c r="E16" s="112">
        <v>498.16</v>
      </c>
      <c r="F16" s="31" t="s">
        <v>163</v>
      </c>
      <c r="G16" s="30">
        <v>339.2</v>
      </c>
      <c r="H16" s="31" t="s">
        <v>163</v>
      </c>
      <c r="I16" s="32" t="s">
        <v>134</v>
      </c>
      <c r="J16" s="73">
        <f>E16-G16</f>
        <v>158.96000000000004</v>
      </c>
      <c r="K16" s="75">
        <f>E16/G16*100-100</f>
        <v>46.863207547169822</v>
      </c>
    </row>
    <row r="17" spans="1:12" s="4" customFormat="1" ht="30" customHeight="1" x14ac:dyDescent="0.3">
      <c r="A17" s="176">
        <v>4</v>
      </c>
      <c r="B17" s="176" t="s">
        <v>257</v>
      </c>
      <c r="C17" s="176">
        <v>148</v>
      </c>
      <c r="D17" s="5" t="s">
        <v>10</v>
      </c>
      <c r="E17" s="33"/>
      <c r="F17" s="34"/>
      <c r="G17" s="33"/>
      <c r="H17" s="34"/>
      <c r="I17" s="32"/>
      <c r="J17" s="73"/>
      <c r="K17" s="75"/>
      <c r="L17" s="112"/>
    </row>
    <row r="18" spans="1:12" s="4" customFormat="1" ht="24" customHeight="1" x14ac:dyDescent="0.3">
      <c r="A18" s="177"/>
      <c r="B18" s="177"/>
      <c r="C18" s="177"/>
      <c r="D18" s="5" t="s">
        <v>90</v>
      </c>
      <c r="E18" s="112">
        <v>662.05</v>
      </c>
      <c r="F18" s="31" t="s">
        <v>164</v>
      </c>
      <c r="G18" s="30">
        <v>491.7</v>
      </c>
      <c r="H18" s="31" t="s">
        <v>164</v>
      </c>
      <c r="I18" s="32" t="s">
        <v>133</v>
      </c>
      <c r="J18" s="73">
        <f>E18-G18</f>
        <v>170.34999999999997</v>
      </c>
      <c r="K18" s="75">
        <f>E18/G18*100-100</f>
        <v>34.645108806182634</v>
      </c>
    </row>
    <row r="19" spans="1:12" s="4" customFormat="1" ht="24" customHeight="1" x14ac:dyDescent="0.3">
      <c r="A19" s="177"/>
      <c r="B19" s="177"/>
      <c r="C19" s="177"/>
      <c r="D19" s="5" t="s">
        <v>91</v>
      </c>
      <c r="E19" s="30">
        <v>1102.56</v>
      </c>
      <c r="F19" s="31" t="s">
        <v>165</v>
      </c>
      <c r="G19" s="30">
        <v>800.14</v>
      </c>
      <c r="H19" s="31" t="s">
        <v>165</v>
      </c>
      <c r="I19" s="32" t="s">
        <v>133</v>
      </c>
      <c r="J19" s="73">
        <f>E19-G19</f>
        <v>302.41999999999996</v>
      </c>
      <c r="K19" s="75">
        <f>E19/G19*100-100</f>
        <v>37.795885719998978</v>
      </c>
    </row>
    <row r="20" spans="1:12" s="4" customFormat="1" ht="24" customHeight="1" x14ac:dyDescent="0.3">
      <c r="A20" s="178"/>
      <c r="B20" s="178"/>
      <c r="C20" s="178"/>
      <c r="D20" s="151" t="s">
        <v>89</v>
      </c>
      <c r="E20" s="30">
        <v>515.26</v>
      </c>
      <c r="F20" s="31" t="s">
        <v>166</v>
      </c>
      <c r="G20" s="30">
        <v>388.97</v>
      </c>
      <c r="H20" s="31" t="s">
        <v>166</v>
      </c>
      <c r="I20" s="32" t="s">
        <v>133</v>
      </c>
      <c r="J20" s="73">
        <f>E20-G20</f>
        <v>126.28999999999996</v>
      </c>
      <c r="K20" s="75">
        <f>E20/G20*100-100</f>
        <v>32.467799573231844</v>
      </c>
    </row>
    <row r="21" spans="1:12" s="4" customFormat="1" ht="30" x14ac:dyDescent="0.3">
      <c r="A21" s="96">
        <v>5</v>
      </c>
      <c r="B21" s="146" t="s">
        <v>258</v>
      </c>
      <c r="C21" s="96" t="s">
        <v>11</v>
      </c>
      <c r="D21" s="133" t="s">
        <v>12</v>
      </c>
      <c r="E21" s="30">
        <v>1122.01</v>
      </c>
      <c r="F21" s="31" t="s">
        <v>167</v>
      </c>
      <c r="G21" s="30">
        <v>763.86</v>
      </c>
      <c r="H21" s="31" t="s">
        <v>167</v>
      </c>
      <c r="I21" s="32" t="s">
        <v>134</v>
      </c>
      <c r="J21" s="73">
        <f>E21-G21</f>
        <v>358.15</v>
      </c>
      <c r="K21" s="75">
        <f>E21/G21*100-100</f>
        <v>46.886864085041765</v>
      </c>
    </row>
    <row r="22" spans="1:12" s="4" customFormat="1" ht="30" x14ac:dyDescent="0.3">
      <c r="A22" s="96">
        <v>6</v>
      </c>
      <c r="B22" s="146" t="s">
        <v>256</v>
      </c>
      <c r="C22" s="96" t="s">
        <v>116</v>
      </c>
      <c r="D22" s="133" t="s">
        <v>13</v>
      </c>
      <c r="E22" s="30">
        <v>698.69</v>
      </c>
      <c r="F22" s="31" t="s">
        <v>168</v>
      </c>
      <c r="G22" s="30">
        <v>475.65</v>
      </c>
      <c r="H22" s="31" t="s">
        <v>168</v>
      </c>
      <c r="I22" s="32" t="s">
        <v>134</v>
      </c>
      <c r="J22" s="73">
        <f>E22-G22</f>
        <v>223.04000000000008</v>
      </c>
      <c r="K22" s="75">
        <f>E22/G22*100-100</f>
        <v>46.891621990959749</v>
      </c>
    </row>
    <row r="23" spans="1:12" s="4" customFormat="1" ht="24" x14ac:dyDescent="0.3">
      <c r="A23" s="96">
        <v>7</v>
      </c>
      <c r="B23" s="146" t="s">
        <v>256</v>
      </c>
      <c r="C23" s="96">
        <v>699</v>
      </c>
      <c r="D23" s="133" t="s">
        <v>14</v>
      </c>
      <c r="E23" s="30">
        <v>698.69</v>
      </c>
      <c r="F23" s="31" t="s">
        <v>168</v>
      </c>
      <c r="G23" s="30">
        <v>475.65</v>
      </c>
      <c r="H23" s="31" t="s">
        <v>168</v>
      </c>
      <c r="I23" s="32" t="s">
        <v>134</v>
      </c>
      <c r="J23" s="73">
        <f>E23-G23</f>
        <v>223.04000000000008</v>
      </c>
      <c r="K23" s="75">
        <f>E23/G23*100-100</f>
        <v>46.891621990959749</v>
      </c>
    </row>
    <row r="24" spans="1:12" s="4" customFormat="1" ht="30" x14ac:dyDescent="0.3">
      <c r="A24" s="96">
        <v>8</v>
      </c>
      <c r="B24" s="146" t="s">
        <v>256</v>
      </c>
      <c r="C24" s="96">
        <v>699</v>
      </c>
      <c r="D24" s="133" t="s">
        <v>15</v>
      </c>
      <c r="E24" s="30">
        <v>698.69</v>
      </c>
      <c r="F24" s="31" t="s">
        <v>168</v>
      </c>
      <c r="G24" s="30">
        <v>475.65</v>
      </c>
      <c r="H24" s="31" t="s">
        <v>168</v>
      </c>
      <c r="I24" s="32" t="s">
        <v>134</v>
      </c>
      <c r="J24" s="73">
        <f>E24-G24</f>
        <v>223.04000000000008</v>
      </c>
      <c r="K24" s="75">
        <f>E24/G24*100-100</f>
        <v>46.891621990959749</v>
      </c>
    </row>
    <row r="25" spans="1:12" s="4" customFormat="1" ht="42.75" customHeight="1" x14ac:dyDescent="0.3">
      <c r="A25" s="176">
        <v>9</v>
      </c>
      <c r="B25" s="176" t="s">
        <v>259</v>
      </c>
      <c r="C25" s="176" t="s">
        <v>117</v>
      </c>
      <c r="D25" s="203" t="s">
        <v>218</v>
      </c>
      <c r="E25" s="30">
        <v>1910.44</v>
      </c>
      <c r="F25" s="31" t="s">
        <v>169</v>
      </c>
      <c r="G25" s="30">
        <v>1304.51</v>
      </c>
      <c r="H25" s="31" t="s">
        <v>169</v>
      </c>
      <c r="I25" s="32" t="s">
        <v>134</v>
      </c>
      <c r="J25" s="73">
        <f>E25-G25</f>
        <v>605.93000000000006</v>
      </c>
      <c r="K25" s="75">
        <f>E25/G25*100-100</f>
        <v>46.448858191964803</v>
      </c>
    </row>
    <row r="26" spans="1:12" s="4" customFormat="1" ht="42.75" x14ac:dyDescent="0.3">
      <c r="A26" s="178"/>
      <c r="B26" s="178"/>
      <c r="C26" s="178"/>
      <c r="D26" s="204"/>
      <c r="E26" s="30">
        <v>955.22</v>
      </c>
      <c r="F26" s="31" t="s">
        <v>170</v>
      </c>
      <c r="G26" s="30">
        <v>652.26</v>
      </c>
      <c r="H26" s="31" t="s">
        <v>170</v>
      </c>
      <c r="I26" s="32" t="s">
        <v>134</v>
      </c>
      <c r="J26" s="73">
        <f>E26-G26</f>
        <v>302.96000000000004</v>
      </c>
      <c r="K26" s="75">
        <f>E26/G26*100-100</f>
        <v>46.447735565572032</v>
      </c>
    </row>
    <row r="27" spans="1:12" s="24" customFormat="1" ht="45" customHeight="1" x14ac:dyDescent="0.3">
      <c r="A27" s="130">
        <v>10</v>
      </c>
      <c r="B27" s="146" t="s">
        <v>260</v>
      </c>
      <c r="C27" s="130" t="s">
        <v>16</v>
      </c>
      <c r="D27" s="151" t="s">
        <v>17</v>
      </c>
      <c r="E27" s="35">
        <v>3126.64</v>
      </c>
      <c r="F27" s="31" t="s">
        <v>171</v>
      </c>
      <c r="G27" s="35">
        <v>2684.33</v>
      </c>
      <c r="H27" s="31" t="s">
        <v>171</v>
      </c>
      <c r="I27" s="32" t="s">
        <v>143</v>
      </c>
      <c r="J27" s="73">
        <f>E27-G27</f>
        <v>442.30999999999995</v>
      </c>
      <c r="K27" s="75">
        <f>E27/G27*100-100</f>
        <v>16.477482276769237</v>
      </c>
    </row>
    <row r="28" spans="1:12" s="24" customFormat="1" ht="60" x14ac:dyDescent="0.3">
      <c r="A28" s="96">
        <v>11</v>
      </c>
      <c r="B28" s="146" t="s">
        <v>260</v>
      </c>
      <c r="C28" s="96" t="s">
        <v>18</v>
      </c>
      <c r="D28" s="133" t="s">
        <v>121</v>
      </c>
      <c r="E28" s="30">
        <v>1131.29</v>
      </c>
      <c r="F28" s="31" t="s">
        <v>172</v>
      </c>
      <c r="G28" s="30">
        <v>801.6</v>
      </c>
      <c r="H28" s="31" t="s">
        <v>172</v>
      </c>
      <c r="I28" s="32" t="s">
        <v>143</v>
      </c>
      <c r="J28" s="73">
        <f>E28-G28</f>
        <v>329.68999999999994</v>
      </c>
      <c r="K28" s="75">
        <f>E28/G28*100-100</f>
        <v>41.128992015968038</v>
      </c>
    </row>
    <row r="29" spans="1:12" s="24" customFormat="1" ht="30" x14ac:dyDescent="0.3">
      <c r="A29" s="96">
        <v>12</v>
      </c>
      <c r="B29" s="146" t="s">
        <v>261</v>
      </c>
      <c r="C29" s="96" t="s">
        <v>19</v>
      </c>
      <c r="D29" s="133" t="s">
        <v>20</v>
      </c>
      <c r="E29" s="112">
        <v>327.86</v>
      </c>
      <c r="F29" s="31" t="s">
        <v>173</v>
      </c>
      <c r="G29" s="30">
        <v>246.66</v>
      </c>
      <c r="H29" s="31" t="s">
        <v>173</v>
      </c>
      <c r="I29" s="32" t="s">
        <v>143</v>
      </c>
      <c r="J29" s="73">
        <f>E29-G29</f>
        <v>81.200000000000017</v>
      </c>
      <c r="K29" s="75">
        <f>E29/G29*100-100</f>
        <v>32.91980864347687</v>
      </c>
    </row>
    <row r="30" spans="1:12" s="24" customFormat="1" ht="30" x14ac:dyDescent="0.3">
      <c r="A30" s="96">
        <v>13</v>
      </c>
      <c r="B30" s="146" t="s">
        <v>256</v>
      </c>
      <c r="C30" s="96" t="s">
        <v>21</v>
      </c>
      <c r="D30" s="133" t="s">
        <v>22</v>
      </c>
      <c r="E30" s="30">
        <v>448.82</v>
      </c>
      <c r="F30" s="31" t="s">
        <v>162</v>
      </c>
      <c r="G30" s="30">
        <v>347.04</v>
      </c>
      <c r="H30" s="31" t="s">
        <v>162</v>
      </c>
      <c r="I30" s="32" t="s">
        <v>143</v>
      </c>
      <c r="J30" s="73">
        <f>E30-G30</f>
        <v>101.77999999999997</v>
      </c>
      <c r="K30" s="75">
        <f>E30/G30*100-100</f>
        <v>29.32803135085291</v>
      </c>
    </row>
    <row r="31" spans="1:12" s="24" customFormat="1" ht="30" customHeight="1" x14ac:dyDescent="0.3">
      <c r="A31" s="130">
        <v>14</v>
      </c>
      <c r="B31" s="146" t="s">
        <v>256</v>
      </c>
      <c r="C31" s="130" t="s">
        <v>23</v>
      </c>
      <c r="D31" s="151" t="s">
        <v>24</v>
      </c>
      <c r="E31" s="30">
        <v>573.76</v>
      </c>
      <c r="F31" s="31" t="s">
        <v>172</v>
      </c>
      <c r="G31" s="30">
        <v>457.55</v>
      </c>
      <c r="H31" s="31" t="s">
        <v>172</v>
      </c>
      <c r="I31" s="32" t="s">
        <v>143</v>
      </c>
      <c r="J31" s="73">
        <f>E31-G31</f>
        <v>116.20999999999998</v>
      </c>
      <c r="K31" s="75">
        <f>E31/G31*100-100</f>
        <v>25.398317123811594</v>
      </c>
    </row>
    <row r="32" spans="1:12" s="4" customFormat="1" ht="30" x14ac:dyDescent="0.3">
      <c r="A32" s="96">
        <v>15</v>
      </c>
      <c r="B32" s="146" t="s">
        <v>256</v>
      </c>
      <c r="C32" s="96" t="s">
        <v>118</v>
      </c>
      <c r="D32" s="133" t="s">
        <v>25</v>
      </c>
      <c r="E32" s="112">
        <v>498.16</v>
      </c>
      <c r="F32" s="31" t="s">
        <v>174</v>
      </c>
      <c r="G32" s="30">
        <v>385.24</v>
      </c>
      <c r="H32" s="31" t="s">
        <v>174</v>
      </c>
      <c r="I32" s="32" t="s">
        <v>143</v>
      </c>
      <c r="J32" s="73">
        <f>E32-G32</f>
        <v>112.92000000000002</v>
      </c>
      <c r="K32" s="75">
        <f>E32/G32*100-100</f>
        <v>29.31159796490499</v>
      </c>
    </row>
    <row r="33" spans="1:11" s="24" customFormat="1" ht="30" x14ac:dyDescent="0.3">
      <c r="A33" s="96">
        <v>16</v>
      </c>
      <c r="B33" s="146" t="s">
        <v>261</v>
      </c>
      <c r="C33" s="96" t="s">
        <v>26</v>
      </c>
      <c r="D33" s="133" t="s">
        <v>27</v>
      </c>
      <c r="E33" s="112">
        <v>450</v>
      </c>
      <c r="F33" s="31" t="s">
        <v>162</v>
      </c>
      <c r="G33" s="30">
        <v>357.51</v>
      </c>
      <c r="H33" s="31" t="s">
        <v>162</v>
      </c>
      <c r="I33" s="32" t="s">
        <v>143</v>
      </c>
      <c r="J33" s="73">
        <f>E33-G33</f>
        <v>92.490000000000009</v>
      </c>
      <c r="K33" s="75">
        <f>E33/G33*100-100</f>
        <v>25.870605018041459</v>
      </c>
    </row>
    <row r="34" spans="1:11" s="24" customFormat="1" ht="32.25" customHeight="1" x14ac:dyDescent="0.3">
      <c r="A34" s="107">
        <v>17</v>
      </c>
      <c r="B34" s="107" t="s">
        <v>262</v>
      </c>
      <c r="C34" s="107" t="s">
        <v>250</v>
      </c>
      <c r="D34" s="139" t="s">
        <v>255</v>
      </c>
      <c r="E34" s="144">
        <v>513.78</v>
      </c>
      <c r="F34" s="145" t="s">
        <v>175</v>
      </c>
      <c r="G34" s="33"/>
      <c r="H34" s="34"/>
      <c r="I34" s="32"/>
      <c r="J34" s="73"/>
      <c r="K34" s="75"/>
    </row>
    <row r="35" spans="1:11" s="24" customFormat="1" ht="24" customHeight="1" x14ac:dyDescent="0.3">
      <c r="A35" s="130">
        <v>18</v>
      </c>
      <c r="B35" s="146" t="s">
        <v>256</v>
      </c>
      <c r="C35" s="130" t="s">
        <v>28</v>
      </c>
      <c r="D35" s="151" t="s">
        <v>29</v>
      </c>
      <c r="E35" s="35">
        <v>4182.99</v>
      </c>
      <c r="F35" s="31" t="s">
        <v>243</v>
      </c>
      <c r="G35" s="35">
        <v>3321.63</v>
      </c>
      <c r="H35" s="31" t="s">
        <v>176</v>
      </c>
      <c r="I35" s="32" t="s">
        <v>143</v>
      </c>
      <c r="J35" s="73">
        <f>E35-G35</f>
        <v>861.35999999999967</v>
      </c>
      <c r="K35" s="75">
        <f>E35/G35*100-100</f>
        <v>25.931846713812192</v>
      </c>
    </row>
    <row r="36" spans="1:11" s="4" customFormat="1" ht="30" customHeight="1" x14ac:dyDescent="0.3">
      <c r="A36" s="107">
        <v>19</v>
      </c>
      <c r="B36" s="146" t="s">
        <v>263</v>
      </c>
      <c r="C36" s="136" t="s">
        <v>249</v>
      </c>
      <c r="D36" s="5" t="s">
        <v>221</v>
      </c>
      <c r="E36" s="30">
        <v>633.30999999999995</v>
      </c>
      <c r="F36" s="36" t="s">
        <v>177</v>
      </c>
      <c r="G36" s="30">
        <v>519.13</v>
      </c>
      <c r="H36" s="36" t="s">
        <v>177</v>
      </c>
      <c r="I36" s="32" t="s">
        <v>141</v>
      </c>
      <c r="J36" s="73">
        <f>E36-G36</f>
        <v>114.17999999999995</v>
      </c>
      <c r="K36" s="75">
        <f>E36/G36*100-100</f>
        <v>21.994490782655589</v>
      </c>
    </row>
    <row r="37" spans="1:11" s="3" customFormat="1" ht="18.75" customHeight="1" x14ac:dyDescent="0.3">
      <c r="A37" s="187">
        <v>20</v>
      </c>
      <c r="B37" s="187" t="s">
        <v>264</v>
      </c>
      <c r="C37" s="187">
        <v>118</v>
      </c>
      <c r="D37" s="6" t="s">
        <v>30</v>
      </c>
      <c r="E37" s="37"/>
      <c r="F37" s="38"/>
      <c r="G37" s="37"/>
      <c r="H37" s="38"/>
      <c r="I37" s="32"/>
      <c r="J37" s="73"/>
      <c r="K37" s="75"/>
    </row>
    <row r="38" spans="1:11" s="3" customFormat="1" ht="24" x14ac:dyDescent="0.3">
      <c r="A38" s="188"/>
      <c r="B38" s="188"/>
      <c r="C38" s="188"/>
      <c r="D38" s="5" t="s">
        <v>31</v>
      </c>
      <c r="E38" s="39">
        <v>3820</v>
      </c>
      <c r="F38" s="36" t="s">
        <v>178</v>
      </c>
      <c r="G38" s="39">
        <v>2800</v>
      </c>
      <c r="H38" s="36" t="s">
        <v>178</v>
      </c>
      <c r="I38" s="32" t="s">
        <v>142</v>
      </c>
      <c r="J38" s="73">
        <f>E38-G38</f>
        <v>1020</v>
      </c>
      <c r="K38" s="75">
        <f>E38/G38*100-100</f>
        <v>36.428571428571445</v>
      </c>
    </row>
    <row r="39" spans="1:11" s="3" customFormat="1" ht="24" x14ac:dyDescent="0.3">
      <c r="A39" s="189"/>
      <c r="B39" s="189"/>
      <c r="C39" s="189"/>
      <c r="D39" s="5" t="s">
        <v>85</v>
      </c>
      <c r="E39" s="39">
        <v>6599</v>
      </c>
      <c r="F39" s="36" t="s">
        <v>178</v>
      </c>
      <c r="G39" s="39">
        <v>4836</v>
      </c>
      <c r="H39" s="36" t="s">
        <v>178</v>
      </c>
      <c r="I39" s="32" t="s">
        <v>142</v>
      </c>
      <c r="J39" s="73">
        <f>E39-G39</f>
        <v>1763</v>
      </c>
      <c r="K39" s="75">
        <f>E39/G39*100-100</f>
        <v>36.455748552522749</v>
      </c>
    </row>
    <row r="40" spans="1:11" ht="30" x14ac:dyDescent="0.3">
      <c r="A40" s="176">
        <v>21</v>
      </c>
      <c r="B40" s="176" t="s">
        <v>258</v>
      </c>
      <c r="C40" s="176">
        <v>603</v>
      </c>
      <c r="D40" s="7" t="s">
        <v>226</v>
      </c>
      <c r="E40" s="109">
        <v>498.16</v>
      </c>
      <c r="F40" s="36" t="s">
        <v>179</v>
      </c>
      <c r="G40" s="39">
        <v>385.24</v>
      </c>
      <c r="H40" s="36" t="s">
        <v>179</v>
      </c>
      <c r="I40" s="32" t="s">
        <v>143</v>
      </c>
      <c r="J40" s="73">
        <f>E40-G40</f>
        <v>112.92000000000002</v>
      </c>
      <c r="K40" s="75">
        <f>E40/G40*100-100</f>
        <v>29.31159796490499</v>
      </c>
    </row>
    <row r="41" spans="1:11" ht="30" x14ac:dyDescent="0.3">
      <c r="A41" s="177"/>
      <c r="B41" s="177"/>
      <c r="C41" s="177"/>
      <c r="D41" s="7" t="s">
        <v>122</v>
      </c>
      <c r="E41" s="39">
        <v>598.42999999999995</v>
      </c>
      <c r="F41" s="36" t="s">
        <v>180</v>
      </c>
      <c r="G41" s="39">
        <v>462.73</v>
      </c>
      <c r="H41" s="36" t="s">
        <v>180</v>
      </c>
      <c r="I41" s="32" t="s">
        <v>143</v>
      </c>
      <c r="J41" s="73">
        <f>E41-G41</f>
        <v>135.69999999999993</v>
      </c>
      <c r="K41" s="75">
        <f>E41/G41*100-100</f>
        <v>29.325956821472545</v>
      </c>
    </row>
    <row r="42" spans="1:11" ht="24" x14ac:dyDescent="0.3">
      <c r="A42" s="178"/>
      <c r="B42" s="178"/>
      <c r="C42" s="178"/>
      <c r="D42" s="7" t="s">
        <v>123</v>
      </c>
      <c r="E42" s="39">
        <v>748.05</v>
      </c>
      <c r="F42" s="36" t="s">
        <v>179</v>
      </c>
      <c r="G42" s="39">
        <v>578.41</v>
      </c>
      <c r="H42" s="36" t="s">
        <v>179</v>
      </c>
      <c r="I42" s="32" t="s">
        <v>143</v>
      </c>
      <c r="J42" s="73">
        <f>E42-G42</f>
        <v>169.64</v>
      </c>
      <c r="K42" s="75">
        <f>E42/G42*100-100</f>
        <v>29.328676890095267</v>
      </c>
    </row>
    <row r="43" spans="1:11" s="3" customFormat="1" ht="30" customHeight="1" x14ac:dyDescent="0.3">
      <c r="A43" s="107">
        <v>22</v>
      </c>
      <c r="B43" s="146" t="s">
        <v>256</v>
      </c>
      <c r="C43" s="96" t="s">
        <v>32</v>
      </c>
      <c r="D43" s="5" t="s">
        <v>33</v>
      </c>
      <c r="E43" s="40">
        <v>1855.79</v>
      </c>
      <c r="F43" s="36" t="s">
        <v>181</v>
      </c>
      <c r="G43" s="40">
        <v>1377.59</v>
      </c>
      <c r="H43" s="36" t="s">
        <v>181</v>
      </c>
      <c r="I43" s="32" t="s">
        <v>143</v>
      </c>
      <c r="J43" s="73">
        <f>E43-G43</f>
        <v>478.20000000000005</v>
      </c>
      <c r="K43" s="75">
        <f>E43/G43*100-100</f>
        <v>34.712795534230082</v>
      </c>
    </row>
    <row r="44" spans="1:11" s="3" customFormat="1" ht="18.75" customHeight="1" x14ac:dyDescent="0.3">
      <c r="A44" s="176">
        <v>23</v>
      </c>
      <c r="B44" s="176" t="s">
        <v>265</v>
      </c>
      <c r="C44" s="8"/>
      <c r="D44" s="137" t="s">
        <v>34</v>
      </c>
      <c r="E44" s="41"/>
      <c r="F44" s="42"/>
      <c r="G44" s="41"/>
      <c r="H44" s="42"/>
      <c r="I44" s="32"/>
      <c r="J44" s="73"/>
      <c r="K44" s="75"/>
    </row>
    <row r="45" spans="1:11" s="3" customFormat="1" ht="24" x14ac:dyDescent="0.3">
      <c r="A45" s="177"/>
      <c r="B45" s="177"/>
      <c r="C45" s="170" t="s">
        <v>145</v>
      </c>
      <c r="D45" s="5" t="s">
        <v>35</v>
      </c>
      <c r="E45" s="40">
        <v>7.6</v>
      </c>
      <c r="F45" s="36" t="s">
        <v>182</v>
      </c>
      <c r="G45" s="40">
        <v>5.6</v>
      </c>
      <c r="H45" s="36" t="s">
        <v>182</v>
      </c>
      <c r="I45" s="32" t="s">
        <v>132</v>
      </c>
      <c r="J45" s="73">
        <f>E45-G45</f>
        <v>2</v>
      </c>
      <c r="K45" s="75">
        <f>E45/G45*100-100</f>
        <v>35.714285714285722</v>
      </c>
    </row>
    <row r="46" spans="1:11" s="3" customFormat="1" ht="24" x14ac:dyDescent="0.3">
      <c r="A46" s="177"/>
      <c r="B46" s="177"/>
      <c r="C46" s="171"/>
      <c r="D46" s="5" t="s">
        <v>36</v>
      </c>
      <c r="E46" s="40">
        <v>10.4</v>
      </c>
      <c r="F46" s="36" t="s">
        <v>182</v>
      </c>
      <c r="G46" s="40">
        <v>7.6</v>
      </c>
      <c r="H46" s="36" t="s">
        <v>182</v>
      </c>
      <c r="I46" s="32" t="s">
        <v>132</v>
      </c>
      <c r="J46" s="73">
        <f>E46-G46</f>
        <v>2.8000000000000007</v>
      </c>
      <c r="K46" s="75">
        <f>E46/G46*100-100</f>
        <v>36.84210526315789</v>
      </c>
    </row>
    <row r="47" spans="1:11" s="3" customFormat="1" ht="24" x14ac:dyDescent="0.3">
      <c r="A47" s="177"/>
      <c r="B47" s="177"/>
      <c r="C47" s="171"/>
      <c r="D47" s="5" t="s">
        <v>37</v>
      </c>
      <c r="E47" s="109">
        <v>32</v>
      </c>
      <c r="F47" s="36" t="s">
        <v>182</v>
      </c>
      <c r="G47" s="39">
        <v>23.4</v>
      </c>
      <c r="H47" s="36" t="s">
        <v>182</v>
      </c>
      <c r="I47" s="32" t="s">
        <v>132</v>
      </c>
      <c r="J47" s="73">
        <f>E47-G47</f>
        <v>8.6000000000000014</v>
      </c>
      <c r="K47" s="75">
        <f>E47/G47*100-100</f>
        <v>36.752136752136749</v>
      </c>
    </row>
    <row r="48" spans="1:11" s="3" customFormat="1" ht="24" x14ac:dyDescent="0.3">
      <c r="A48" s="177"/>
      <c r="B48" s="177"/>
      <c r="C48" s="172"/>
      <c r="D48" s="5" t="s">
        <v>38</v>
      </c>
      <c r="E48" s="109">
        <v>43.8</v>
      </c>
      <c r="F48" s="36" t="s">
        <v>182</v>
      </c>
      <c r="G48" s="39">
        <v>32.1</v>
      </c>
      <c r="H48" s="36" t="s">
        <v>182</v>
      </c>
      <c r="I48" s="32" t="s">
        <v>132</v>
      </c>
      <c r="J48" s="73">
        <f>E48-G48</f>
        <v>11.699999999999996</v>
      </c>
      <c r="K48" s="75">
        <f>E48/G48*100-100</f>
        <v>36.448598130841106</v>
      </c>
    </row>
    <row r="49" spans="1:11" s="3" customFormat="1" ht="24" x14ac:dyDescent="0.3">
      <c r="A49" s="177"/>
      <c r="B49" s="177"/>
      <c r="C49" s="96">
        <v>101</v>
      </c>
      <c r="D49" s="5" t="s">
        <v>39</v>
      </c>
      <c r="E49" s="109">
        <v>278</v>
      </c>
      <c r="F49" s="36" t="s">
        <v>183</v>
      </c>
      <c r="G49" s="39">
        <v>203.6</v>
      </c>
      <c r="H49" s="36" t="s">
        <v>183</v>
      </c>
      <c r="I49" s="32" t="s">
        <v>132</v>
      </c>
      <c r="J49" s="73">
        <f>E49-G49</f>
        <v>74.400000000000006</v>
      </c>
      <c r="K49" s="75">
        <f>E49/G49*100-100</f>
        <v>36.54223968565816</v>
      </c>
    </row>
    <row r="50" spans="1:11" s="3" customFormat="1" ht="18.75" customHeight="1" x14ac:dyDescent="0.3">
      <c r="A50" s="177"/>
      <c r="B50" s="177"/>
      <c r="C50" s="176">
        <v>198</v>
      </c>
      <c r="D50" s="5" t="s">
        <v>40</v>
      </c>
      <c r="E50" s="39"/>
      <c r="F50" s="36"/>
      <c r="G50" s="39"/>
      <c r="H50" s="36"/>
      <c r="I50" s="32"/>
      <c r="J50" s="73"/>
      <c r="K50" s="75"/>
    </row>
    <row r="51" spans="1:11" s="3" customFormat="1" ht="30" customHeight="1" x14ac:dyDescent="0.3">
      <c r="A51" s="177"/>
      <c r="B51" s="177"/>
      <c r="C51" s="177"/>
      <c r="D51" s="5" t="s">
        <v>41</v>
      </c>
      <c r="E51" s="39"/>
      <c r="F51" s="36"/>
      <c r="G51" s="39"/>
      <c r="H51" s="36"/>
      <c r="I51" s="32"/>
      <c r="J51" s="73"/>
      <c r="K51" s="75"/>
    </row>
    <row r="52" spans="1:11" s="3" customFormat="1" ht="28.5" x14ac:dyDescent="0.3">
      <c r="A52" s="177"/>
      <c r="B52" s="177"/>
      <c r="C52" s="177"/>
      <c r="D52" s="5" t="s">
        <v>42</v>
      </c>
      <c r="E52" s="109">
        <v>153</v>
      </c>
      <c r="F52" s="36" t="s">
        <v>184</v>
      </c>
      <c r="G52" s="39">
        <v>112</v>
      </c>
      <c r="H52" s="36" t="s">
        <v>184</v>
      </c>
      <c r="I52" s="32" t="s">
        <v>132</v>
      </c>
      <c r="J52" s="73">
        <f>E52-G52</f>
        <v>41</v>
      </c>
      <c r="K52" s="75">
        <f>E52/G52*100-100</f>
        <v>36.607142857142861</v>
      </c>
    </row>
    <row r="53" spans="1:11" s="3" customFormat="1" ht="28.5" x14ac:dyDescent="0.3">
      <c r="A53" s="177"/>
      <c r="B53" s="177"/>
      <c r="C53" s="177"/>
      <c r="D53" s="5" t="s">
        <v>43</v>
      </c>
      <c r="E53" s="109">
        <v>514</v>
      </c>
      <c r="F53" s="36" t="s">
        <v>184</v>
      </c>
      <c r="G53" s="39">
        <v>377</v>
      </c>
      <c r="H53" s="36" t="s">
        <v>184</v>
      </c>
      <c r="I53" s="32" t="s">
        <v>132</v>
      </c>
      <c r="J53" s="73">
        <f>E53-G53</f>
        <v>137</v>
      </c>
      <c r="K53" s="75">
        <f>E53/G53*100-100</f>
        <v>36.33952254641909</v>
      </c>
    </row>
    <row r="54" spans="1:11" s="3" customFormat="1" ht="28.5" x14ac:dyDescent="0.3">
      <c r="A54" s="177"/>
      <c r="B54" s="177"/>
      <c r="C54" s="177"/>
      <c r="D54" s="5" t="s">
        <v>44</v>
      </c>
      <c r="E54" s="109">
        <v>827</v>
      </c>
      <c r="F54" s="36" t="s">
        <v>184</v>
      </c>
      <c r="G54" s="39">
        <v>606</v>
      </c>
      <c r="H54" s="36" t="s">
        <v>184</v>
      </c>
      <c r="I54" s="32" t="s">
        <v>132</v>
      </c>
      <c r="J54" s="73">
        <f>E54-G54</f>
        <v>221</v>
      </c>
      <c r="K54" s="75">
        <f>E54/G54*100-100</f>
        <v>36.468646864686463</v>
      </c>
    </row>
    <row r="55" spans="1:11" s="3" customFormat="1" ht="30" customHeight="1" x14ac:dyDescent="0.3">
      <c r="A55" s="177"/>
      <c r="B55" s="177"/>
      <c r="C55" s="177"/>
      <c r="D55" s="5" t="s">
        <v>45</v>
      </c>
      <c r="E55" s="39"/>
      <c r="F55" s="36"/>
      <c r="G55" s="39"/>
      <c r="H55" s="36"/>
      <c r="I55" s="32"/>
      <c r="J55" s="73"/>
      <c r="K55" s="75"/>
    </row>
    <row r="56" spans="1:11" s="3" customFormat="1" ht="28.5" x14ac:dyDescent="0.3">
      <c r="A56" s="177"/>
      <c r="B56" s="177"/>
      <c r="C56" s="177"/>
      <c r="D56" s="5" t="s">
        <v>42</v>
      </c>
      <c r="E56" s="109">
        <v>28</v>
      </c>
      <c r="F56" s="36" t="s">
        <v>184</v>
      </c>
      <c r="G56" s="39">
        <v>20</v>
      </c>
      <c r="H56" s="36" t="s">
        <v>184</v>
      </c>
      <c r="I56" s="32" t="s">
        <v>132</v>
      </c>
      <c r="J56" s="73">
        <f>E56-G56</f>
        <v>8</v>
      </c>
      <c r="K56" s="75">
        <f>E56/G56*100-100</f>
        <v>40</v>
      </c>
    </row>
    <row r="57" spans="1:11" s="3" customFormat="1" ht="28.5" x14ac:dyDescent="0.3">
      <c r="A57" s="177"/>
      <c r="B57" s="177"/>
      <c r="C57" s="177"/>
      <c r="D57" s="5" t="s">
        <v>43</v>
      </c>
      <c r="E57" s="109">
        <v>146</v>
      </c>
      <c r="F57" s="36" t="s">
        <v>184</v>
      </c>
      <c r="G57" s="39">
        <v>107</v>
      </c>
      <c r="H57" s="36" t="s">
        <v>184</v>
      </c>
      <c r="I57" s="32" t="s">
        <v>132</v>
      </c>
      <c r="J57" s="73">
        <f>E57-G57</f>
        <v>39</v>
      </c>
      <c r="K57" s="75">
        <f>E57/G57*100-100</f>
        <v>36.448598130841106</v>
      </c>
    </row>
    <row r="58" spans="1:11" s="3" customFormat="1" ht="28.5" x14ac:dyDescent="0.3">
      <c r="A58" s="178"/>
      <c r="B58" s="178"/>
      <c r="C58" s="178"/>
      <c r="D58" s="5" t="s">
        <v>44</v>
      </c>
      <c r="E58" s="109">
        <v>222</v>
      </c>
      <c r="F58" s="36" t="s">
        <v>184</v>
      </c>
      <c r="G58" s="39">
        <v>163</v>
      </c>
      <c r="H58" s="36" t="s">
        <v>184</v>
      </c>
      <c r="I58" s="32" t="s">
        <v>132</v>
      </c>
      <c r="J58" s="73">
        <f>E58-G58</f>
        <v>59</v>
      </c>
      <c r="K58" s="75">
        <f>E58/G58*100-100</f>
        <v>36.196319018404893</v>
      </c>
    </row>
    <row r="59" spans="1:11" ht="30" x14ac:dyDescent="0.3">
      <c r="A59" s="96">
        <v>24</v>
      </c>
      <c r="B59" s="146" t="s">
        <v>256</v>
      </c>
      <c r="C59" s="110" t="s">
        <v>119</v>
      </c>
      <c r="D59" s="10" t="s">
        <v>46</v>
      </c>
      <c r="E59" s="39">
        <v>164.63</v>
      </c>
      <c r="F59" s="36" t="s">
        <v>185</v>
      </c>
      <c r="G59" s="39">
        <v>127.28</v>
      </c>
      <c r="H59" s="36" t="s">
        <v>185</v>
      </c>
      <c r="I59" s="32" t="s">
        <v>143</v>
      </c>
      <c r="J59" s="73">
        <f>E59-G59</f>
        <v>37.349999999999994</v>
      </c>
      <c r="K59" s="75">
        <f>E59/G59*100-100</f>
        <v>29.344751728472659</v>
      </c>
    </row>
    <row r="60" spans="1:11" ht="60" customHeight="1" x14ac:dyDescent="0.3">
      <c r="A60" s="198">
        <v>25</v>
      </c>
      <c r="B60" s="198" t="s">
        <v>256</v>
      </c>
      <c r="C60" s="176" t="s">
        <v>47</v>
      </c>
      <c r="D60" s="5" t="s">
        <v>151</v>
      </c>
      <c r="E60" s="76"/>
      <c r="F60" s="77"/>
      <c r="G60" s="43"/>
      <c r="H60" s="44"/>
      <c r="I60" s="32"/>
      <c r="J60" s="73"/>
      <c r="K60" s="75"/>
    </row>
    <row r="61" spans="1:11" ht="24" customHeight="1" x14ac:dyDescent="0.3">
      <c r="A61" s="199"/>
      <c r="B61" s="199"/>
      <c r="C61" s="177"/>
      <c r="D61" s="5" t="s">
        <v>251</v>
      </c>
      <c r="E61" s="109">
        <v>1283.67</v>
      </c>
      <c r="F61" s="36" t="s">
        <v>222</v>
      </c>
      <c r="G61" s="39">
        <v>989.47</v>
      </c>
      <c r="H61" s="36" t="s">
        <v>186</v>
      </c>
      <c r="I61" s="32" t="s">
        <v>143</v>
      </c>
      <c r="J61" s="73">
        <f>E61-G61</f>
        <v>294.20000000000005</v>
      </c>
      <c r="K61" s="75">
        <f>E61/G61*100-100</f>
        <v>29.733089431715968</v>
      </c>
    </row>
    <row r="62" spans="1:11" ht="24" customHeight="1" x14ac:dyDescent="0.3">
      <c r="A62" s="199"/>
      <c r="B62" s="199"/>
      <c r="C62" s="177"/>
      <c r="D62" s="5" t="s">
        <v>48</v>
      </c>
      <c r="E62" s="40">
        <v>1713.7</v>
      </c>
      <c r="F62" s="36" t="s">
        <v>222</v>
      </c>
      <c r="G62" s="40">
        <v>1296.27</v>
      </c>
      <c r="H62" s="36" t="s">
        <v>165</v>
      </c>
      <c r="I62" s="32" t="s">
        <v>143</v>
      </c>
      <c r="J62" s="73">
        <f>E62-G62</f>
        <v>417.43000000000006</v>
      </c>
      <c r="K62" s="75">
        <f>E62/G62*100-100</f>
        <v>32.202396105749585</v>
      </c>
    </row>
    <row r="63" spans="1:11" ht="24" customHeight="1" x14ac:dyDescent="0.3">
      <c r="A63" s="199"/>
      <c r="B63" s="199"/>
      <c r="C63" s="177"/>
      <c r="D63" s="5" t="s">
        <v>49</v>
      </c>
      <c r="E63" s="40">
        <v>2038.79</v>
      </c>
      <c r="F63" s="36" t="s">
        <v>222</v>
      </c>
      <c r="G63" s="40">
        <v>1528.32</v>
      </c>
      <c r="H63" s="36" t="s">
        <v>165</v>
      </c>
      <c r="I63" s="32" t="s">
        <v>143</v>
      </c>
      <c r="J63" s="73">
        <f>E63-G63</f>
        <v>510.47</v>
      </c>
      <c r="K63" s="75">
        <f>E63/G63*100-100</f>
        <v>33.400727596314908</v>
      </c>
    </row>
    <row r="64" spans="1:11" ht="24" customHeight="1" x14ac:dyDescent="0.3">
      <c r="A64" s="200"/>
      <c r="B64" s="200"/>
      <c r="C64" s="178"/>
      <c r="D64" s="5" t="s">
        <v>50</v>
      </c>
      <c r="E64" s="40">
        <v>2489.8000000000002</v>
      </c>
      <c r="F64" s="36" t="s">
        <v>222</v>
      </c>
      <c r="G64" s="40">
        <v>1850.07</v>
      </c>
      <c r="H64" s="36" t="s">
        <v>165</v>
      </c>
      <c r="I64" s="32" t="s">
        <v>143</v>
      </c>
      <c r="J64" s="73">
        <f>E64-G64</f>
        <v>639.73000000000025</v>
      </c>
      <c r="K64" s="75">
        <f>E64/G64*100-100</f>
        <v>34.578691617073957</v>
      </c>
    </row>
    <row r="65" spans="1:11" ht="45" customHeight="1" x14ac:dyDescent="0.3">
      <c r="A65" s="198">
        <v>26</v>
      </c>
      <c r="B65" s="176" t="s">
        <v>256</v>
      </c>
      <c r="C65" s="176" t="s">
        <v>51</v>
      </c>
      <c r="D65" s="5" t="s">
        <v>92</v>
      </c>
      <c r="E65" s="45"/>
      <c r="F65" s="46"/>
      <c r="G65" s="45"/>
      <c r="H65" s="46"/>
      <c r="I65" s="32"/>
      <c r="J65" s="73"/>
      <c r="K65" s="75"/>
    </row>
    <row r="66" spans="1:11" ht="24" customHeight="1" x14ac:dyDescent="0.3">
      <c r="A66" s="199"/>
      <c r="B66" s="177"/>
      <c r="C66" s="177"/>
      <c r="D66" s="9" t="s">
        <v>86</v>
      </c>
      <c r="E66" s="40">
        <v>2647.91</v>
      </c>
      <c r="F66" s="36" t="s">
        <v>187</v>
      </c>
      <c r="G66" s="40">
        <v>1920.31</v>
      </c>
      <c r="H66" s="36" t="s">
        <v>187</v>
      </c>
      <c r="I66" s="32" t="s">
        <v>143</v>
      </c>
      <c r="J66" s="73">
        <f>E66-G66</f>
        <v>727.59999999999991</v>
      </c>
      <c r="K66" s="75">
        <f>E66/G66*100-100</f>
        <v>37.889715722982231</v>
      </c>
    </row>
    <row r="67" spans="1:11" ht="24" customHeight="1" x14ac:dyDescent="0.3">
      <c r="A67" s="200"/>
      <c r="B67" s="178"/>
      <c r="C67" s="178"/>
      <c r="D67" s="9" t="s">
        <v>87</v>
      </c>
      <c r="E67" s="131">
        <v>3570.8</v>
      </c>
      <c r="F67" s="132" t="s">
        <v>164</v>
      </c>
      <c r="G67" s="40">
        <v>2575.42</v>
      </c>
      <c r="H67" s="36" t="s">
        <v>164</v>
      </c>
      <c r="I67" s="32" t="s">
        <v>143</v>
      </c>
      <c r="J67" s="73">
        <f>E67-G67</f>
        <v>995.38000000000011</v>
      </c>
      <c r="K67" s="75">
        <f>E67/G67*100-100</f>
        <v>38.649230028500199</v>
      </c>
    </row>
    <row r="68" spans="1:11" s="3" customFormat="1" ht="30" x14ac:dyDescent="0.3">
      <c r="A68" s="96">
        <v>27</v>
      </c>
      <c r="B68" s="146" t="s">
        <v>256</v>
      </c>
      <c r="C68" s="96" t="s">
        <v>52</v>
      </c>
      <c r="D68" s="5" t="s">
        <v>53</v>
      </c>
      <c r="E68" s="39">
        <v>86.59</v>
      </c>
      <c r="F68" s="36" t="s">
        <v>188</v>
      </c>
      <c r="G68" s="39">
        <v>61.67</v>
      </c>
      <c r="H68" s="36" t="s">
        <v>188</v>
      </c>
      <c r="I68" s="32" t="s">
        <v>143</v>
      </c>
      <c r="J68" s="73">
        <f>E68-G68</f>
        <v>24.92</v>
      </c>
      <c r="K68" s="75">
        <f>E68/G68*100-100</f>
        <v>40.408626560726447</v>
      </c>
    </row>
    <row r="69" spans="1:11" ht="30" x14ac:dyDescent="0.3">
      <c r="A69" s="96">
        <v>28</v>
      </c>
      <c r="B69" s="146" t="s">
        <v>265</v>
      </c>
      <c r="C69" s="96" t="s">
        <v>54</v>
      </c>
      <c r="D69" s="5" t="s">
        <v>55</v>
      </c>
      <c r="E69" s="109">
        <v>883.56</v>
      </c>
      <c r="F69" s="36" t="s">
        <v>189</v>
      </c>
      <c r="G69" s="39">
        <v>717.73</v>
      </c>
      <c r="H69" s="36" t="s">
        <v>189</v>
      </c>
      <c r="I69" s="32" t="s">
        <v>143</v>
      </c>
      <c r="J69" s="73">
        <f>E69-G69</f>
        <v>165.82999999999993</v>
      </c>
      <c r="K69" s="75">
        <f>E69/G69*100-100</f>
        <v>23.104788708845931</v>
      </c>
    </row>
    <row r="70" spans="1:11" s="3" customFormat="1" ht="30" customHeight="1" x14ac:dyDescent="0.3">
      <c r="A70" s="107">
        <v>29</v>
      </c>
      <c r="B70" s="152" t="s">
        <v>265</v>
      </c>
      <c r="C70" s="130" t="s">
        <v>223</v>
      </c>
      <c r="D70" s="5" t="s">
        <v>83</v>
      </c>
      <c r="E70" s="47" t="s">
        <v>274</v>
      </c>
      <c r="F70" s="48" t="s">
        <v>191</v>
      </c>
      <c r="G70" s="47" t="s">
        <v>190</v>
      </c>
      <c r="H70" s="48" t="s">
        <v>191</v>
      </c>
      <c r="I70" s="32"/>
      <c r="J70" s="73">
        <f>E70-G70</f>
        <v>191.45000000000005</v>
      </c>
      <c r="K70" s="75">
        <f>E70/G70*100-100</f>
        <v>65.085840557538688</v>
      </c>
    </row>
    <row r="71" spans="1:11" s="3" customFormat="1" ht="30" customHeight="1" x14ac:dyDescent="0.3">
      <c r="A71" s="107">
        <v>30</v>
      </c>
      <c r="B71" s="146" t="s">
        <v>266</v>
      </c>
      <c r="C71" s="130" t="s">
        <v>96</v>
      </c>
      <c r="D71" s="5" t="s">
        <v>84</v>
      </c>
      <c r="E71" s="47" t="s">
        <v>270</v>
      </c>
      <c r="F71" s="49" t="s">
        <v>193</v>
      </c>
      <c r="G71" s="47" t="s">
        <v>192</v>
      </c>
      <c r="H71" s="49" t="s">
        <v>193</v>
      </c>
      <c r="I71" s="32" t="s">
        <v>133</v>
      </c>
      <c r="J71" s="73">
        <f>E71-G71</f>
        <v>228.18000000000006</v>
      </c>
      <c r="K71" s="75">
        <f>E71/G71*100-100</f>
        <v>24.056424745919955</v>
      </c>
    </row>
    <row r="72" spans="1:11" s="3" customFormat="1" ht="45" customHeight="1" x14ac:dyDescent="0.3">
      <c r="A72" s="107">
        <v>31</v>
      </c>
      <c r="B72" s="146" t="s">
        <v>265</v>
      </c>
      <c r="C72" s="130" t="s">
        <v>224</v>
      </c>
      <c r="D72" s="5" t="s">
        <v>153</v>
      </c>
      <c r="E72" s="50" t="s">
        <v>275</v>
      </c>
      <c r="F72" s="51" t="s">
        <v>195</v>
      </c>
      <c r="G72" s="50" t="s">
        <v>194</v>
      </c>
      <c r="H72" s="51" t="s">
        <v>195</v>
      </c>
      <c r="I72" s="32" t="s">
        <v>154</v>
      </c>
      <c r="J72" s="73">
        <f>E72-G72</f>
        <v>96.28000000000003</v>
      </c>
      <c r="K72" s="75">
        <f>E72/G72*100-100</f>
        <v>28.926811681288314</v>
      </c>
    </row>
    <row r="73" spans="1:11" s="3" customFormat="1" ht="45" customHeight="1" x14ac:dyDescent="0.3">
      <c r="A73" s="107">
        <v>32</v>
      </c>
      <c r="B73" s="146" t="s">
        <v>265</v>
      </c>
      <c r="C73" s="130" t="s">
        <v>225</v>
      </c>
      <c r="D73" s="45" t="s">
        <v>159</v>
      </c>
      <c r="E73" s="50" t="s">
        <v>276</v>
      </c>
      <c r="F73" s="51" t="s">
        <v>213</v>
      </c>
      <c r="G73" s="47"/>
      <c r="H73" s="49"/>
      <c r="I73" s="32"/>
      <c r="J73" s="73">
        <f>E73-G73</f>
        <v>451.17</v>
      </c>
      <c r="K73" s="75">
        <v>100</v>
      </c>
    </row>
    <row r="74" spans="1:11" s="3" customFormat="1" ht="45" customHeight="1" x14ac:dyDescent="0.3">
      <c r="A74" s="108">
        <v>33</v>
      </c>
      <c r="B74" s="146" t="s">
        <v>256</v>
      </c>
      <c r="C74" s="96" t="s">
        <v>220</v>
      </c>
      <c r="D74" s="45" t="s">
        <v>219</v>
      </c>
      <c r="E74" s="50" t="s">
        <v>245</v>
      </c>
      <c r="F74" s="51" t="s">
        <v>162</v>
      </c>
      <c r="G74" s="98"/>
      <c r="H74" s="51"/>
      <c r="I74" s="32"/>
      <c r="J74" s="73"/>
      <c r="K74" s="75"/>
    </row>
    <row r="75" spans="1:11" s="3" customFormat="1" ht="30.75" x14ac:dyDescent="0.3">
      <c r="A75" s="176">
        <v>34</v>
      </c>
      <c r="B75" s="201" t="s">
        <v>256</v>
      </c>
      <c r="C75" s="176" t="s">
        <v>229</v>
      </c>
      <c r="D75" s="113" t="s">
        <v>236</v>
      </c>
      <c r="E75" s="119"/>
      <c r="F75" s="106"/>
      <c r="G75" s="98"/>
      <c r="H75" s="51"/>
      <c r="I75" s="32"/>
      <c r="J75" s="73">
        <f>E74-G75</f>
        <v>158.72999999999999</v>
      </c>
      <c r="K75" s="75"/>
    </row>
    <row r="76" spans="1:11" s="3" customFormat="1" x14ac:dyDescent="0.3">
      <c r="A76" s="177"/>
      <c r="B76" s="177"/>
      <c r="C76" s="177"/>
      <c r="D76" s="113" t="s">
        <v>237</v>
      </c>
      <c r="E76" s="119">
        <v>618.72</v>
      </c>
      <c r="F76" s="36" t="s">
        <v>222</v>
      </c>
      <c r="G76" s="98"/>
      <c r="H76" s="51"/>
      <c r="I76" s="32"/>
      <c r="J76" s="73"/>
      <c r="K76" s="75"/>
    </row>
    <row r="77" spans="1:11" s="3" customFormat="1" x14ac:dyDescent="0.3">
      <c r="A77" s="178"/>
      <c r="B77" s="178"/>
      <c r="C77" s="178"/>
      <c r="D77" s="113" t="s">
        <v>238</v>
      </c>
      <c r="E77" s="119">
        <v>396.47</v>
      </c>
      <c r="F77" s="36" t="s">
        <v>222</v>
      </c>
      <c r="G77" s="98"/>
      <c r="H77" s="51"/>
      <c r="I77" s="32"/>
      <c r="J77" s="73"/>
      <c r="K77" s="75"/>
    </row>
    <row r="78" spans="1:11" s="3" customFormat="1" ht="42.75" x14ac:dyDescent="0.3">
      <c r="A78" s="118">
        <v>35</v>
      </c>
      <c r="B78" s="118"/>
      <c r="C78" s="118"/>
      <c r="D78" s="113" t="s">
        <v>232</v>
      </c>
      <c r="E78" s="120">
        <v>0.06</v>
      </c>
      <c r="F78" s="36" t="s">
        <v>233</v>
      </c>
      <c r="G78" s="98"/>
      <c r="H78" s="51"/>
      <c r="I78" s="32"/>
      <c r="J78" s="73"/>
      <c r="K78" s="75"/>
    </row>
    <row r="79" spans="1:11" s="3" customFormat="1" ht="30.75" x14ac:dyDescent="0.3">
      <c r="A79" s="176">
        <v>36</v>
      </c>
      <c r="B79" s="176" t="s">
        <v>267</v>
      </c>
      <c r="C79" s="176">
        <v>157</v>
      </c>
      <c r="D79" s="134" t="s">
        <v>244</v>
      </c>
      <c r="E79" s="120"/>
      <c r="F79" s="36"/>
      <c r="G79" s="98"/>
      <c r="H79" s="51"/>
      <c r="I79" s="32"/>
      <c r="J79" s="73"/>
      <c r="K79" s="75"/>
    </row>
    <row r="80" spans="1:11" s="3" customFormat="1" ht="42.75" x14ac:dyDescent="0.3">
      <c r="A80" s="177"/>
      <c r="B80" s="177"/>
      <c r="C80" s="177"/>
      <c r="D80" s="135" t="s">
        <v>241</v>
      </c>
      <c r="E80" s="123">
        <v>394.71</v>
      </c>
      <c r="F80" s="102" t="s">
        <v>246</v>
      </c>
      <c r="G80" s="98"/>
      <c r="H80" s="51"/>
      <c r="I80" s="32"/>
      <c r="J80" s="73"/>
      <c r="K80" s="75"/>
    </row>
    <row r="81" spans="1:11" s="3" customFormat="1" ht="18.75" customHeight="1" x14ac:dyDescent="0.3">
      <c r="A81" s="195" t="s">
        <v>56</v>
      </c>
      <c r="B81" s="196"/>
      <c r="C81" s="196"/>
      <c r="D81" s="197"/>
      <c r="E81" s="100"/>
      <c r="F81" s="99"/>
      <c r="H81" s="52"/>
      <c r="I81" s="32"/>
      <c r="J81" s="73">
        <f>E81-G81</f>
        <v>0</v>
      </c>
      <c r="K81" s="75"/>
    </row>
    <row r="82" spans="1:11" s="3" customFormat="1" ht="24" customHeight="1" x14ac:dyDescent="0.3">
      <c r="A82" s="97">
        <v>1</v>
      </c>
      <c r="B82" s="148" t="s">
        <v>256</v>
      </c>
      <c r="C82" s="97" t="s">
        <v>97</v>
      </c>
      <c r="D82" s="83" t="s">
        <v>57</v>
      </c>
      <c r="E82" s="84">
        <v>6732.23</v>
      </c>
      <c r="F82" s="85" t="s">
        <v>196</v>
      </c>
      <c r="G82" s="53">
        <v>4985.78</v>
      </c>
      <c r="H82" s="54" t="s">
        <v>196</v>
      </c>
      <c r="I82" s="55" t="s">
        <v>142</v>
      </c>
      <c r="J82" s="73">
        <f>E82-G82</f>
        <v>1746.4499999999998</v>
      </c>
      <c r="K82" s="75">
        <f>E82/G82*100-100</f>
        <v>35.028621399259492</v>
      </c>
    </row>
    <row r="83" spans="1:11" s="3" customFormat="1" ht="30" customHeight="1" x14ac:dyDescent="0.3">
      <c r="A83" s="13" t="s">
        <v>99</v>
      </c>
      <c r="B83" s="146" t="s">
        <v>268</v>
      </c>
      <c r="C83" s="96" t="s">
        <v>98</v>
      </c>
      <c r="D83" s="150" t="s">
        <v>101</v>
      </c>
      <c r="E83" s="53">
        <v>2306.89</v>
      </c>
      <c r="F83" s="56" t="s">
        <v>197</v>
      </c>
      <c r="G83" s="53">
        <v>1765.62</v>
      </c>
      <c r="H83" s="56" t="s">
        <v>197</v>
      </c>
      <c r="I83" s="32" t="s">
        <v>142</v>
      </c>
      <c r="J83" s="73">
        <f>E83-G83</f>
        <v>541.27</v>
      </c>
      <c r="K83" s="75">
        <f>E83/G83*100-100</f>
        <v>30.656086813697186</v>
      </c>
    </row>
    <row r="84" spans="1:11" s="3" customFormat="1" ht="30" customHeight="1" x14ac:dyDescent="0.3">
      <c r="A84" s="13" t="s">
        <v>100</v>
      </c>
      <c r="B84" s="146" t="s">
        <v>268</v>
      </c>
      <c r="C84" s="96" t="s">
        <v>102</v>
      </c>
      <c r="D84" s="150" t="s">
        <v>103</v>
      </c>
      <c r="E84" s="53">
        <v>2306.89</v>
      </c>
      <c r="F84" s="56" t="s">
        <v>197</v>
      </c>
      <c r="G84" s="57">
        <v>1765.62</v>
      </c>
      <c r="H84" s="56" t="s">
        <v>197</v>
      </c>
      <c r="I84" s="32" t="s">
        <v>142</v>
      </c>
      <c r="J84" s="73">
        <f>E84-G84</f>
        <v>541.27</v>
      </c>
      <c r="K84" s="75">
        <f>E84/G84*100-100</f>
        <v>30.656086813697186</v>
      </c>
    </row>
    <row r="85" spans="1:11" s="3" customFormat="1" ht="24" customHeight="1" x14ac:dyDescent="0.3">
      <c r="A85" s="96">
        <v>3</v>
      </c>
      <c r="B85" s="146" t="s">
        <v>256</v>
      </c>
      <c r="C85" s="96" t="s">
        <v>104</v>
      </c>
      <c r="D85" s="150" t="s">
        <v>58</v>
      </c>
      <c r="E85" s="58">
        <v>55.89</v>
      </c>
      <c r="F85" s="56" t="s">
        <v>198</v>
      </c>
      <c r="G85" s="58">
        <v>41.01</v>
      </c>
      <c r="H85" s="56" t="s">
        <v>198</v>
      </c>
      <c r="I85" s="32" t="s">
        <v>142</v>
      </c>
      <c r="J85" s="73">
        <f>E85-G85</f>
        <v>14.880000000000003</v>
      </c>
      <c r="K85" s="75">
        <f>E85/G85*100-100</f>
        <v>36.28383321141186</v>
      </c>
    </row>
    <row r="86" spans="1:11" s="3" customFormat="1" ht="30" customHeight="1" x14ac:dyDescent="0.3">
      <c r="A86" s="96">
        <v>4</v>
      </c>
      <c r="B86" s="146" t="s">
        <v>268</v>
      </c>
      <c r="C86" s="96" t="s">
        <v>105</v>
      </c>
      <c r="D86" s="12" t="s">
        <v>59</v>
      </c>
      <c r="E86" s="58">
        <v>141.47</v>
      </c>
      <c r="F86" s="56" t="s">
        <v>199</v>
      </c>
      <c r="G86" s="58">
        <v>96.85</v>
      </c>
      <c r="H86" s="56" t="s">
        <v>199</v>
      </c>
      <c r="I86" s="32" t="s">
        <v>135</v>
      </c>
      <c r="J86" s="73">
        <f>E86-G86</f>
        <v>44.620000000000005</v>
      </c>
      <c r="K86" s="75">
        <f>E86/G86*100-100</f>
        <v>46.071244192049562</v>
      </c>
    </row>
    <row r="87" spans="1:11" s="3" customFormat="1" ht="30" customHeight="1" x14ac:dyDescent="0.3">
      <c r="A87" s="96">
        <v>5</v>
      </c>
      <c r="B87" s="146" t="s">
        <v>268</v>
      </c>
      <c r="C87" s="78" t="s">
        <v>106</v>
      </c>
      <c r="D87" s="86" t="s">
        <v>60</v>
      </c>
      <c r="E87" s="58">
        <v>53.69</v>
      </c>
      <c r="F87" s="56" t="s">
        <v>199</v>
      </c>
      <c r="G87" s="58">
        <v>53.69</v>
      </c>
      <c r="H87" s="56" t="s">
        <v>199</v>
      </c>
      <c r="I87" s="32" t="s">
        <v>131</v>
      </c>
      <c r="J87" s="73">
        <f>E87-G87</f>
        <v>0</v>
      </c>
      <c r="K87" s="75">
        <f>E87/G87*100-100</f>
        <v>0</v>
      </c>
    </row>
    <row r="88" spans="1:11" s="3" customFormat="1" ht="18.75" customHeight="1" x14ac:dyDescent="0.3">
      <c r="A88" s="176">
        <v>6</v>
      </c>
      <c r="B88" s="176" t="s">
        <v>268</v>
      </c>
      <c r="C88" s="62"/>
      <c r="D88" s="62" t="s">
        <v>271</v>
      </c>
      <c r="E88" s="101"/>
      <c r="F88" s="95"/>
      <c r="H88" s="59"/>
      <c r="I88" s="32"/>
      <c r="J88" s="73">
        <f>E88-G88</f>
        <v>0</v>
      </c>
      <c r="K88" s="75"/>
    </row>
    <row r="89" spans="1:11" s="3" customFormat="1" ht="24" x14ac:dyDescent="0.3">
      <c r="A89" s="177"/>
      <c r="B89" s="177"/>
      <c r="C89" s="176" t="s">
        <v>107</v>
      </c>
      <c r="D89" s="87" t="s">
        <v>146</v>
      </c>
      <c r="E89" s="41"/>
      <c r="F89" s="42"/>
      <c r="G89" s="60"/>
      <c r="H89" s="61"/>
      <c r="I89" s="32" t="s">
        <v>132</v>
      </c>
      <c r="J89" s="73">
        <f>E89-G89</f>
        <v>0</v>
      </c>
      <c r="K89" s="75"/>
    </row>
    <row r="90" spans="1:11" s="3" customFormat="1" ht="30" x14ac:dyDescent="0.3">
      <c r="A90" s="177"/>
      <c r="B90" s="177"/>
      <c r="C90" s="177"/>
      <c r="D90" s="12" t="s">
        <v>61</v>
      </c>
      <c r="E90" s="41"/>
      <c r="F90" s="42"/>
      <c r="G90" s="41"/>
      <c r="H90" s="42"/>
      <c r="I90" s="28" t="s">
        <v>132</v>
      </c>
      <c r="J90" s="73">
        <f>E90-G90</f>
        <v>0</v>
      </c>
      <c r="K90" s="75"/>
    </row>
    <row r="91" spans="1:11" s="3" customFormat="1" ht="42.75" x14ac:dyDescent="0.3">
      <c r="A91" s="177"/>
      <c r="B91" s="177"/>
      <c r="C91" s="177"/>
      <c r="D91" s="16" t="s">
        <v>62</v>
      </c>
      <c r="E91" s="58">
        <v>340</v>
      </c>
      <c r="F91" s="56" t="s">
        <v>272</v>
      </c>
      <c r="G91" s="58">
        <v>249</v>
      </c>
      <c r="H91" s="56" t="s">
        <v>200</v>
      </c>
      <c r="I91" s="32" t="s">
        <v>132</v>
      </c>
      <c r="J91" s="73">
        <f>E91-G91</f>
        <v>91</v>
      </c>
      <c r="K91" s="75">
        <f>E91/G91*100-100</f>
        <v>36.546184738955844</v>
      </c>
    </row>
    <row r="92" spans="1:11" s="3" customFormat="1" ht="42.75" x14ac:dyDescent="0.3">
      <c r="A92" s="177"/>
      <c r="B92" s="177"/>
      <c r="C92" s="177"/>
      <c r="D92" s="16" t="s">
        <v>63</v>
      </c>
      <c r="E92" s="58">
        <v>292</v>
      </c>
      <c r="F92" s="56" t="s">
        <v>272</v>
      </c>
      <c r="G92" s="58">
        <v>214</v>
      </c>
      <c r="H92" s="56" t="s">
        <v>200</v>
      </c>
      <c r="I92" s="32" t="s">
        <v>132</v>
      </c>
      <c r="J92" s="73">
        <f>E92-G92</f>
        <v>78</v>
      </c>
      <c r="K92" s="75">
        <f>E92/G92*100-100</f>
        <v>36.448598130841106</v>
      </c>
    </row>
    <row r="93" spans="1:11" s="3" customFormat="1" ht="42.75" x14ac:dyDescent="0.3">
      <c r="A93" s="177"/>
      <c r="B93" s="177"/>
      <c r="C93" s="177"/>
      <c r="D93" s="17" t="s">
        <v>147</v>
      </c>
      <c r="E93" s="58">
        <v>243</v>
      </c>
      <c r="F93" s="56" t="s">
        <v>272</v>
      </c>
      <c r="G93" s="58">
        <v>178</v>
      </c>
      <c r="H93" s="56" t="s">
        <v>200</v>
      </c>
      <c r="I93" s="32" t="s">
        <v>132</v>
      </c>
      <c r="J93" s="73">
        <f>E93-G93</f>
        <v>65</v>
      </c>
      <c r="K93" s="75">
        <f>E93/G93*100-100</f>
        <v>36.516853932584269</v>
      </c>
    </row>
    <row r="94" spans="1:11" s="3" customFormat="1" ht="28.5" x14ac:dyDescent="0.3">
      <c r="A94" s="177"/>
      <c r="B94" s="177"/>
      <c r="C94" s="176" t="s">
        <v>108</v>
      </c>
      <c r="D94" s="14" t="s">
        <v>148</v>
      </c>
      <c r="E94" s="41"/>
      <c r="F94" s="42"/>
      <c r="G94" s="64"/>
      <c r="H94" s="65"/>
      <c r="I94" s="32" t="s">
        <v>132</v>
      </c>
      <c r="J94" s="73">
        <f>E94-G94</f>
        <v>0</v>
      </c>
      <c r="K94" s="75"/>
    </row>
    <row r="95" spans="1:11" s="3" customFormat="1" ht="42.75" x14ac:dyDescent="0.3">
      <c r="A95" s="177"/>
      <c r="B95" s="177"/>
      <c r="C95" s="177"/>
      <c r="D95" s="12" t="s">
        <v>64</v>
      </c>
      <c r="E95" s="58">
        <v>243</v>
      </c>
      <c r="F95" s="56" t="s">
        <v>272</v>
      </c>
      <c r="G95" s="58">
        <v>178</v>
      </c>
      <c r="H95" s="56" t="s">
        <v>200</v>
      </c>
      <c r="I95" s="32" t="s">
        <v>132</v>
      </c>
      <c r="J95" s="73">
        <f>E95-G95</f>
        <v>65</v>
      </c>
      <c r="K95" s="75">
        <f>E95/G95*100-100</f>
        <v>36.516853932584269</v>
      </c>
    </row>
    <row r="96" spans="1:11" s="3" customFormat="1" ht="42.75" x14ac:dyDescent="0.3">
      <c r="A96" s="177"/>
      <c r="B96" s="177"/>
      <c r="C96" s="177"/>
      <c r="D96" s="12" t="s">
        <v>65</v>
      </c>
      <c r="E96" s="58">
        <v>389</v>
      </c>
      <c r="F96" s="56" t="s">
        <v>272</v>
      </c>
      <c r="G96" s="58">
        <v>285</v>
      </c>
      <c r="H96" s="56" t="s">
        <v>200</v>
      </c>
      <c r="I96" s="32" t="s">
        <v>132</v>
      </c>
      <c r="J96" s="73">
        <f>E96-G96</f>
        <v>104</v>
      </c>
      <c r="K96" s="75">
        <f>E96/G96*100-100</f>
        <v>36.491228070175453</v>
      </c>
    </row>
    <row r="97" spans="1:11" s="3" customFormat="1" ht="42.75" x14ac:dyDescent="0.3">
      <c r="A97" s="177"/>
      <c r="B97" s="177"/>
      <c r="C97" s="177"/>
      <c r="D97" s="12" t="s">
        <v>66</v>
      </c>
      <c r="E97" s="58">
        <v>328</v>
      </c>
      <c r="F97" s="56" t="s">
        <v>272</v>
      </c>
      <c r="G97" s="58">
        <v>241</v>
      </c>
      <c r="H97" s="56" t="s">
        <v>201</v>
      </c>
      <c r="I97" s="32" t="s">
        <v>132</v>
      </c>
      <c r="J97" s="73">
        <f>E97-G97</f>
        <v>87</v>
      </c>
      <c r="K97" s="75">
        <f>E97/G97*100-100</f>
        <v>36.099585062240664</v>
      </c>
    </row>
    <row r="98" spans="1:11" s="3" customFormat="1" ht="42.75" x14ac:dyDescent="0.3">
      <c r="A98" s="177"/>
      <c r="B98" s="177"/>
      <c r="C98" s="178"/>
      <c r="D98" s="12" t="s">
        <v>67</v>
      </c>
      <c r="E98" s="58">
        <v>522</v>
      </c>
      <c r="F98" s="56" t="s">
        <v>272</v>
      </c>
      <c r="G98" s="58">
        <v>385</v>
      </c>
      <c r="H98" s="56" t="s">
        <v>200</v>
      </c>
      <c r="I98" s="32" t="s">
        <v>132</v>
      </c>
      <c r="J98" s="73">
        <f>E98-G98</f>
        <v>137</v>
      </c>
      <c r="K98" s="75">
        <f>E98/G98*100-100</f>
        <v>35.584415584415581</v>
      </c>
    </row>
    <row r="99" spans="1:11" s="3" customFormat="1" ht="24" x14ac:dyDescent="0.3">
      <c r="A99" s="177"/>
      <c r="B99" s="177"/>
      <c r="C99" s="176" t="s">
        <v>109</v>
      </c>
      <c r="D99" s="17" t="s">
        <v>149</v>
      </c>
      <c r="E99" s="41"/>
      <c r="F99" s="42"/>
      <c r="G99" s="64"/>
      <c r="H99" s="65"/>
      <c r="I99" s="32" t="s">
        <v>132</v>
      </c>
      <c r="J99" s="73">
        <f>E99-G99</f>
        <v>0</v>
      </c>
      <c r="K99" s="75"/>
    </row>
    <row r="100" spans="1:11" s="3" customFormat="1" ht="42.75" x14ac:dyDescent="0.3">
      <c r="A100" s="177"/>
      <c r="B100" s="177"/>
      <c r="C100" s="177"/>
      <c r="D100" s="16" t="s">
        <v>68</v>
      </c>
      <c r="E100" s="58">
        <v>194</v>
      </c>
      <c r="F100" s="56" t="s">
        <v>272</v>
      </c>
      <c r="G100" s="58">
        <v>143</v>
      </c>
      <c r="H100" s="56" t="s">
        <v>200</v>
      </c>
      <c r="I100" s="32" t="s">
        <v>132</v>
      </c>
      <c r="J100" s="73">
        <f>E100-G100</f>
        <v>51</v>
      </c>
      <c r="K100" s="75">
        <f>E100/G100*100-100</f>
        <v>35.664335664335681</v>
      </c>
    </row>
    <row r="101" spans="1:11" s="3" customFormat="1" ht="42.75" x14ac:dyDescent="0.3">
      <c r="A101" s="177"/>
      <c r="B101" s="177"/>
      <c r="C101" s="178"/>
      <c r="D101" s="16" t="s">
        <v>69</v>
      </c>
      <c r="E101" s="62">
        <v>311</v>
      </c>
      <c r="F101" s="56" t="s">
        <v>272</v>
      </c>
      <c r="G101" s="62">
        <v>228</v>
      </c>
      <c r="H101" s="63" t="s">
        <v>200</v>
      </c>
      <c r="I101" s="32" t="s">
        <v>132</v>
      </c>
      <c r="J101" s="73">
        <f>E101-G101</f>
        <v>83</v>
      </c>
      <c r="K101" s="75">
        <f>E101/G101*100-100</f>
        <v>36.403508771929808</v>
      </c>
    </row>
    <row r="102" spans="1:11" s="3" customFormat="1" ht="24" x14ac:dyDescent="0.3">
      <c r="A102" s="177"/>
      <c r="B102" s="177"/>
      <c r="C102" s="176">
        <v>643</v>
      </c>
      <c r="D102" s="15" t="s">
        <v>70</v>
      </c>
      <c r="E102" s="41"/>
      <c r="F102" s="42"/>
      <c r="G102" s="64"/>
      <c r="H102" s="65"/>
      <c r="I102" s="28" t="s">
        <v>132</v>
      </c>
      <c r="J102" s="73">
        <f>E102-G102</f>
        <v>0</v>
      </c>
      <c r="K102" s="75"/>
    </row>
    <row r="103" spans="1:11" s="3" customFormat="1" ht="42.75" x14ac:dyDescent="0.3">
      <c r="A103" s="177"/>
      <c r="B103" s="177"/>
      <c r="C103" s="177"/>
      <c r="D103" s="16" t="s">
        <v>71</v>
      </c>
      <c r="E103" s="58">
        <v>194</v>
      </c>
      <c r="F103" s="56" t="s">
        <v>273</v>
      </c>
      <c r="G103" s="58">
        <v>143</v>
      </c>
      <c r="H103" s="56" t="s">
        <v>200</v>
      </c>
      <c r="I103" s="32" t="s">
        <v>132</v>
      </c>
      <c r="J103" s="73">
        <f>E103-G103</f>
        <v>51</v>
      </c>
      <c r="K103" s="75">
        <f>E103/G103*100-100</f>
        <v>35.664335664335681</v>
      </c>
    </row>
    <row r="104" spans="1:11" s="3" customFormat="1" ht="42.75" x14ac:dyDescent="0.3">
      <c r="A104" s="177"/>
      <c r="B104" s="177"/>
      <c r="C104" s="177"/>
      <c r="D104" s="17" t="s">
        <v>150</v>
      </c>
      <c r="E104" s="58">
        <v>389</v>
      </c>
      <c r="F104" s="56" t="s">
        <v>273</v>
      </c>
      <c r="G104" s="58">
        <v>285</v>
      </c>
      <c r="H104" s="56" t="s">
        <v>200</v>
      </c>
      <c r="I104" s="32" t="s">
        <v>132</v>
      </c>
      <c r="J104" s="73">
        <f>E104-G104</f>
        <v>104</v>
      </c>
      <c r="K104" s="75">
        <f>E104/G104*100-100</f>
        <v>36.491228070175453</v>
      </c>
    </row>
    <row r="105" spans="1:11" s="3" customFormat="1" ht="42.75" x14ac:dyDescent="0.3">
      <c r="A105" s="178"/>
      <c r="B105" s="178"/>
      <c r="C105" s="178"/>
      <c r="D105" s="12" t="s">
        <v>72</v>
      </c>
      <c r="E105" s="58">
        <v>583</v>
      </c>
      <c r="F105" s="56" t="s">
        <v>273</v>
      </c>
      <c r="G105" s="58">
        <v>428</v>
      </c>
      <c r="H105" s="56" t="s">
        <v>201</v>
      </c>
      <c r="I105" s="32" t="s">
        <v>132</v>
      </c>
      <c r="J105" s="73">
        <f>E105-G105</f>
        <v>155</v>
      </c>
      <c r="K105" s="75">
        <f>E105/G105*100-100</f>
        <v>36.214953271028037</v>
      </c>
    </row>
    <row r="106" spans="1:11" s="3" customFormat="1" ht="28.5" x14ac:dyDescent="0.3">
      <c r="A106" s="194">
        <v>7</v>
      </c>
      <c r="B106" s="194" t="s">
        <v>268</v>
      </c>
      <c r="C106" s="194" t="s">
        <v>110</v>
      </c>
      <c r="D106" s="193" t="s">
        <v>73</v>
      </c>
      <c r="E106" s="58">
        <v>168.5</v>
      </c>
      <c r="F106" s="56" t="s">
        <v>202</v>
      </c>
      <c r="G106" s="58">
        <v>209.18</v>
      </c>
      <c r="H106" s="56" t="s">
        <v>202</v>
      </c>
      <c r="I106" s="66" t="s">
        <v>158</v>
      </c>
      <c r="J106" s="73">
        <f>E106-G106</f>
        <v>-40.680000000000007</v>
      </c>
      <c r="K106" s="75">
        <f>E106/G106*100-100</f>
        <v>-19.447365904962226</v>
      </c>
    </row>
    <row r="107" spans="1:11" s="3" customFormat="1" ht="71.25" x14ac:dyDescent="0.3">
      <c r="A107" s="194"/>
      <c r="B107" s="194"/>
      <c r="C107" s="194"/>
      <c r="D107" s="193"/>
      <c r="E107" s="58">
        <v>209.3</v>
      </c>
      <c r="F107" s="56" t="s">
        <v>203</v>
      </c>
      <c r="G107" s="62">
        <v>275.95</v>
      </c>
      <c r="H107" s="63" t="s">
        <v>203</v>
      </c>
      <c r="I107" s="66" t="s">
        <v>158</v>
      </c>
      <c r="J107" s="73">
        <f>E107-G107</f>
        <v>-66.649999999999977</v>
      </c>
      <c r="K107" s="75">
        <f>E107/G107*100-100</f>
        <v>-24.152926254756295</v>
      </c>
    </row>
    <row r="108" spans="1:11" s="3" customFormat="1" ht="45.75" customHeight="1" x14ac:dyDescent="0.3">
      <c r="A108" s="194">
        <v>8</v>
      </c>
      <c r="B108" s="194" t="s">
        <v>265</v>
      </c>
      <c r="C108" s="194" t="s">
        <v>111</v>
      </c>
      <c r="D108" s="76" t="s">
        <v>34</v>
      </c>
      <c r="E108" s="76"/>
      <c r="F108" s="77"/>
      <c r="G108" s="64"/>
      <c r="H108" s="65"/>
      <c r="I108" s="28"/>
      <c r="J108" s="73"/>
      <c r="K108" s="75"/>
    </row>
    <row r="109" spans="1:11" s="3" customFormat="1" ht="32.25" customHeight="1" x14ac:dyDescent="0.3">
      <c r="A109" s="194"/>
      <c r="B109" s="194"/>
      <c r="C109" s="194"/>
      <c r="D109" s="12" t="s">
        <v>74</v>
      </c>
      <c r="E109" s="103">
        <v>52.8</v>
      </c>
      <c r="F109" s="68" t="s">
        <v>182</v>
      </c>
      <c r="G109" s="58">
        <v>38.700000000000003</v>
      </c>
      <c r="H109" s="56" t="s">
        <v>182</v>
      </c>
      <c r="I109" s="32" t="s">
        <v>132</v>
      </c>
      <c r="J109" s="73">
        <f>E109-G109</f>
        <v>14.099999999999994</v>
      </c>
      <c r="K109" s="75">
        <f>E109/G109*100-100</f>
        <v>36.43410852713177</v>
      </c>
    </row>
    <row r="110" spans="1:11" s="3" customFormat="1" ht="23.25" customHeight="1" x14ac:dyDescent="0.3">
      <c r="A110" s="194"/>
      <c r="B110" s="194"/>
      <c r="C110" s="194"/>
      <c r="D110" s="12" t="s">
        <v>75</v>
      </c>
      <c r="E110" s="104">
        <v>72.900000000000006</v>
      </c>
      <c r="F110" s="56" t="s">
        <v>182</v>
      </c>
      <c r="G110" s="58">
        <v>53.4</v>
      </c>
      <c r="H110" s="56" t="s">
        <v>182</v>
      </c>
      <c r="I110" s="32" t="s">
        <v>132</v>
      </c>
      <c r="J110" s="73">
        <f>E110-G110</f>
        <v>19.500000000000007</v>
      </c>
      <c r="K110" s="75">
        <f>E110/G110*100-100</f>
        <v>36.516853932584269</v>
      </c>
    </row>
    <row r="111" spans="1:11" s="3" customFormat="1" ht="32.25" customHeight="1" x14ac:dyDescent="0.3">
      <c r="A111" s="194">
        <v>9</v>
      </c>
      <c r="B111" s="194" t="s">
        <v>268</v>
      </c>
      <c r="C111" s="194" t="s">
        <v>113</v>
      </c>
      <c r="D111" s="192" t="s">
        <v>247</v>
      </c>
      <c r="E111" s="104">
        <v>149.29</v>
      </c>
      <c r="F111" s="56" t="s">
        <v>204</v>
      </c>
      <c r="G111" s="58">
        <v>90.32</v>
      </c>
      <c r="H111" s="56" t="s">
        <v>204</v>
      </c>
      <c r="I111" s="32" t="s">
        <v>152</v>
      </c>
      <c r="J111" s="73">
        <f>E111-G111</f>
        <v>58.97</v>
      </c>
      <c r="K111" s="75">
        <f>E111/G111*100-100</f>
        <v>65.290079716563326</v>
      </c>
    </row>
    <row r="112" spans="1:11" s="3" customFormat="1" ht="57" x14ac:dyDescent="0.3">
      <c r="A112" s="194"/>
      <c r="B112" s="194"/>
      <c r="C112" s="194"/>
      <c r="D112" s="192"/>
      <c r="E112" s="104">
        <v>238.86</v>
      </c>
      <c r="F112" s="56" t="s">
        <v>205</v>
      </c>
      <c r="G112" s="58">
        <v>144.51</v>
      </c>
      <c r="H112" s="56" t="s">
        <v>205</v>
      </c>
      <c r="I112" s="32" t="s">
        <v>152</v>
      </c>
      <c r="J112" s="73">
        <f>E112-G112</f>
        <v>94.350000000000023</v>
      </c>
      <c r="K112" s="75">
        <f>E112/G112*100-100</f>
        <v>65.28959933568612</v>
      </c>
    </row>
    <row r="113" spans="1:11" s="3" customFormat="1" ht="29.25" customHeight="1" x14ac:dyDescent="0.3">
      <c r="A113" s="194">
        <v>10</v>
      </c>
      <c r="B113" s="194" t="s">
        <v>268</v>
      </c>
      <c r="C113" s="194" t="s">
        <v>113</v>
      </c>
      <c r="D113" s="192" t="s">
        <v>248</v>
      </c>
      <c r="E113" s="104">
        <v>83.42</v>
      </c>
      <c r="F113" s="56" t="s">
        <v>206</v>
      </c>
      <c r="G113" s="58">
        <v>50.27</v>
      </c>
      <c r="H113" s="56" t="s">
        <v>206</v>
      </c>
      <c r="I113" s="32" t="s">
        <v>152</v>
      </c>
      <c r="J113" s="73">
        <f>E113-G113</f>
        <v>33.15</v>
      </c>
      <c r="K113" s="75">
        <f>E113/G113*100-100</f>
        <v>65.943902924209254</v>
      </c>
    </row>
    <row r="114" spans="1:11" s="3" customFormat="1" ht="57" x14ac:dyDescent="0.3">
      <c r="A114" s="194"/>
      <c r="B114" s="194"/>
      <c r="C114" s="194"/>
      <c r="D114" s="192"/>
      <c r="E114" s="104">
        <v>133.47</v>
      </c>
      <c r="F114" s="56" t="s">
        <v>207</v>
      </c>
      <c r="G114" s="58">
        <v>80.430000000000007</v>
      </c>
      <c r="H114" s="56" t="s">
        <v>207</v>
      </c>
      <c r="I114" s="32" t="s">
        <v>152</v>
      </c>
      <c r="J114" s="73">
        <f>E114-G114</f>
        <v>53.039999999999992</v>
      </c>
      <c r="K114" s="75">
        <f>E114/G114*100-100</f>
        <v>65.945542707944782</v>
      </c>
    </row>
    <row r="115" spans="1:11" s="3" customFormat="1" ht="30" x14ac:dyDescent="0.3">
      <c r="A115" s="92">
        <v>11</v>
      </c>
      <c r="B115" s="146" t="s">
        <v>256</v>
      </c>
      <c r="C115" s="92">
        <v>699.25</v>
      </c>
      <c r="D115" s="94" t="s">
        <v>217</v>
      </c>
      <c r="E115" s="105">
        <v>4.4000000000000004</v>
      </c>
      <c r="F115" s="63" t="s">
        <v>209</v>
      </c>
      <c r="G115" s="22"/>
      <c r="H115" s="82"/>
      <c r="I115" s="93"/>
      <c r="J115" s="73"/>
      <c r="K115" s="75"/>
    </row>
    <row r="116" spans="1:11" ht="30" x14ac:dyDescent="0.3">
      <c r="A116" s="1">
        <v>12</v>
      </c>
      <c r="B116" s="146" t="s">
        <v>256</v>
      </c>
      <c r="C116" s="1" t="s">
        <v>114</v>
      </c>
      <c r="D116" s="111" t="s">
        <v>227</v>
      </c>
      <c r="E116" s="105">
        <v>93.16</v>
      </c>
      <c r="F116" s="63" t="s">
        <v>208</v>
      </c>
      <c r="G116" s="67">
        <v>80.28</v>
      </c>
      <c r="H116" s="68" t="s">
        <v>208</v>
      </c>
      <c r="I116" s="32" t="s">
        <v>143</v>
      </c>
      <c r="J116" s="73">
        <f>E116-G116</f>
        <v>12.879999999999995</v>
      </c>
      <c r="K116" s="75">
        <f>E116/G116*100-100</f>
        <v>16.043846537120075</v>
      </c>
    </row>
    <row r="117" spans="1:11" ht="30" x14ac:dyDescent="0.3">
      <c r="A117" s="114">
        <v>13</v>
      </c>
      <c r="B117" s="147" t="s">
        <v>256</v>
      </c>
      <c r="C117" s="89" t="s">
        <v>115</v>
      </c>
      <c r="D117" s="88" t="s">
        <v>216</v>
      </c>
      <c r="E117" s="104">
        <v>1.88</v>
      </c>
      <c r="F117" s="56" t="s">
        <v>209</v>
      </c>
      <c r="G117" s="58">
        <v>3.2</v>
      </c>
      <c r="H117" s="56" t="s">
        <v>209</v>
      </c>
      <c r="I117" s="69" t="s">
        <v>136</v>
      </c>
      <c r="J117" s="73" t="e">
        <f>#REF!-G117</f>
        <v>#REF!</v>
      </c>
      <c r="K117" s="75" t="e">
        <f>#REF!/G117*100-100</f>
        <v>#REF!</v>
      </c>
    </row>
    <row r="118" spans="1:11" ht="30" x14ac:dyDescent="0.3">
      <c r="A118" s="122">
        <v>14</v>
      </c>
      <c r="B118" s="147" t="s">
        <v>256</v>
      </c>
      <c r="C118" s="89" t="s">
        <v>115</v>
      </c>
      <c r="D118" s="88" t="s">
        <v>239</v>
      </c>
      <c r="E118" s="104">
        <v>2.36</v>
      </c>
      <c r="F118" s="56" t="s">
        <v>209</v>
      </c>
      <c r="G118" s="58"/>
      <c r="H118" s="56"/>
      <c r="I118" s="69"/>
      <c r="J118" s="73"/>
      <c r="K118" s="75"/>
    </row>
    <row r="119" spans="1:11" ht="30" x14ac:dyDescent="0.3">
      <c r="A119" s="122">
        <v>15</v>
      </c>
      <c r="B119" s="147" t="s">
        <v>256</v>
      </c>
      <c r="C119" s="89" t="s">
        <v>115</v>
      </c>
      <c r="D119" s="12" t="s">
        <v>240</v>
      </c>
      <c r="E119" s="105">
        <v>3.87</v>
      </c>
      <c r="F119" s="63" t="s">
        <v>209</v>
      </c>
      <c r="G119" s="57">
        <v>5821.52</v>
      </c>
      <c r="H119" s="56" t="s">
        <v>196</v>
      </c>
      <c r="I119" s="69" t="s">
        <v>140</v>
      </c>
      <c r="J119" s="73">
        <f>E121-G119</f>
        <v>669.20999999999913</v>
      </c>
      <c r="K119" s="75">
        <f>E121/G119*100-100</f>
        <v>11.495451359782322</v>
      </c>
    </row>
    <row r="120" spans="1:11" ht="30" x14ac:dyDescent="0.3">
      <c r="A120" s="107">
        <v>16</v>
      </c>
      <c r="B120" s="149" t="s">
        <v>256</v>
      </c>
      <c r="C120" s="126" t="s">
        <v>115</v>
      </c>
      <c r="D120" s="127" t="s">
        <v>242</v>
      </c>
      <c r="E120" s="128">
        <v>4.37</v>
      </c>
      <c r="F120" s="129" t="s">
        <v>209</v>
      </c>
      <c r="G120" s="57"/>
      <c r="H120" s="56"/>
      <c r="I120" s="69"/>
      <c r="J120" s="73"/>
      <c r="K120" s="75"/>
    </row>
    <row r="121" spans="1:11" ht="42.75" x14ac:dyDescent="0.3">
      <c r="A121" s="124">
        <v>17</v>
      </c>
      <c r="B121" s="146" t="s">
        <v>268</v>
      </c>
      <c r="C121" s="1" t="s">
        <v>127</v>
      </c>
      <c r="D121" s="11" t="s">
        <v>124</v>
      </c>
      <c r="E121" s="104">
        <v>6490.73</v>
      </c>
      <c r="F121" s="56" t="s">
        <v>196</v>
      </c>
      <c r="G121" s="58">
        <v>136.55000000000001</v>
      </c>
      <c r="H121" s="56" t="s">
        <v>210</v>
      </c>
      <c r="I121" s="69" t="s">
        <v>140</v>
      </c>
      <c r="J121" s="73">
        <f>E122-G121</f>
        <v>-6.2000000000000171</v>
      </c>
      <c r="K121" s="75">
        <f>E122/G121*100-100</f>
        <v>-4.5404613694617524</v>
      </c>
    </row>
    <row r="122" spans="1:11" ht="57" x14ac:dyDescent="0.3">
      <c r="A122" s="154">
        <v>18</v>
      </c>
      <c r="B122" s="154" t="s">
        <v>268</v>
      </c>
      <c r="C122" s="154" t="s">
        <v>128</v>
      </c>
      <c r="D122" s="155" t="s">
        <v>125</v>
      </c>
      <c r="E122" s="58">
        <v>130.35</v>
      </c>
      <c r="F122" s="56" t="s">
        <v>199</v>
      </c>
      <c r="G122" s="58">
        <v>104.94</v>
      </c>
      <c r="H122" s="56" t="s">
        <v>211</v>
      </c>
      <c r="I122" s="69" t="s">
        <v>140</v>
      </c>
      <c r="J122" s="73" t="e">
        <f>#REF!-G122</f>
        <v>#REF!</v>
      </c>
      <c r="K122" s="75" t="e">
        <f>#REF!/G122*100-100</f>
        <v>#REF!</v>
      </c>
    </row>
    <row r="123" spans="1:11" ht="57" x14ac:dyDescent="0.3">
      <c r="A123" s="154">
        <v>19</v>
      </c>
      <c r="B123" s="154" t="s">
        <v>268</v>
      </c>
      <c r="C123" s="154" t="s">
        <v>129</v>
      </c>
      <c r="D123" s="155" t="s">
        <v>126</v>
      </c>
      <c r="E123" s="58">
        <v>163.81</v>
      </c>
      <c r="F123" s="56" t="s">
        <v>199</v>
      </c>
      <c r="G123" s="58">
        <v>141.44</v>
      </c>
      <c r="H123" s="56" t="s">
        <v>211</v>
      </c>
      <c r="I123" s="69" t="s">
        <v>140</v>
      </c>
      <c r="J123" s="73" t="e">
        <f>#REF!-G123</f>
        <v>#REF!</v>
      </c>
      <c r="K123" s="75" t="e">
        <f>#REF!/G123*100-100</f>
        <v>#REF!</v>
      </c>
    </row>
    <row r="124" spans="1:11" ht="45" x14ac:dyDescent="0.3">
      <c r="A124" s="1">
        <v>20</v>
      </c>
      <c r="B124" s="146" t="s">
        <v>268</v>
      </c>
      <c r="C124" s="1" t="s">
        <v>139</v>
      </c>
      <c r="D124" s="11" t="s">
        <v>160</v>
      </c>
      <c r="E124" s="62">
        <v>102.17</v>
      </c>
      <c r="F124" s="63" t="s">
        <v>199</v>
      </c>
      <c r="G124" s="62">
        <v>988.03</v>
      </c>
      <c r="H124" s="63" t="s">
        <v>197</v>
      </c>
      <c r="I124" s="28" t="s">
        <v>143</v>
      </c>
      <c r="J124" s="73">
        <f>E125-G124</f>
        <v>669.28</v>
      </c>
      <c r="K124" s="75">
        <f>E125/G124*100-100</f>
        <v>67.738833841077707</v>
      </c>
    </row>
    <row r="125" spans="1:11" ht="24" x14ac:dyDescent="0.3">
      <c r="A125" s="1">
        <v>21</v>
      </c>
      <c r="B125" s="146" t="s">
        <v>256</v>
      </c>
      <c r="C125" s="1" t="s">
        <v>112</v>
      </c>
      <c r="D125" s="12" t="s">
        <v>157</v>
      </c>
      <c r="E125" s="105">
        <v>1657.31</v>
      </c>
      <c r="F125" s="63" t="s">
        <v>197</v>
      </c>
      <c r="G125" s="62">
        <v>2681.64</v>
      </c>
      <c r="H125" s="63" t="s">
        <v>212</v>
      </c>
      <c r="I125" s="2" t="s">
        <v>155</v>
      </c>
      <c r="J125" s="73">
        <f>E126-G125</f>
        <v>899.57000000000016</v>
      </c>
      <c r="K125" s="75">
        <f>E126/G125*100-100</f>
        <v>33.545516922480289</v>
      </c>
    </row>
    <row r="126" spans="1:11" s="3" customFormat="1" ht="30" x14ac:dyDescent="0.3">
      <c r="A126" s="124">
        <v>22</v>
      </c>
      <c r="B126" s="147" t="s">
        <v>268</v>
      </c>
      <c r="C126" s="78" t="s">
        <v>156</v>
      </c>
      <c r="D126" s="79" t="s">
        <v>228</v>
      </c>
      <c r="E126" s="58">
        <v>3581.21</v>
      </c>
      <c r="F126" s="56" t="s">
        <v>212</v>
      </c>
      <c r="G126" s="22"/>
      <c r="H126" s="29"/>
      <c r="I126" s="28"/>
      <c r="J126" s="73">
        <f>E130-G126</f>
        <v>0</v>
      </c>
      <c r="K126" s="75"/>
    </row>
    <row r="127" spans="1:11" s="3" customFormat="1" ht="30" x14ac:dyDescent="0.3">
      <c r="A127" s="124">
        <v>23</v>
      </c>
      <c r="B127" s="117" t="s">
        <v>256</v>
      </c>
      <c r="C127" s="115" t="s">
        <v>231</v>
      </c>
      <c r="D127" s="94" t="s">
        <v>230</v>
      </c>
      <c r="E127" s="62">
        <v>5002.0600000000004</v>
      </c>
      <c r="F127" s="63" t="s">
        <v>196</v>
      </c>
      <c r="G127" s="22"/>
      <c r="H127" s="82"/>
      <c r="I127" s="116"/>
      <c r="J127" s="73"/>
      <c r="K127" s="75"/>
    </row>
    <row r="128" spans="1:11" s="3" customFormat="1" ht="30" x14ac:dyDescent="0.3">
      <c r="A128" s="138">
        <v>24</v>
      </c>
      <c r="B128" s="147" t="s">
        <v>268</v>
      </c>
      <c r="C128" s="138" t="s">
        <v>234</v>
      </c>
      <c r="D128" s="142" t="s">
        <v>235</v>
      </c>
      <c r="E128" s="67">
        <v>115.55</v>
      </c>
      <c r="F128" s="68" t="s">
        <v>206</v>
      </c>
      <c r="G128" s="22"/>
      <c r="H128" s="82"/>
      <c r="I128" s="121"/>
      <c r="J128" s="73"/>
      <c r="K128" s="75"/>
    </row>
    <row r="129" spans="1:11" s="3" customFormat="1" ht="30" x14ac:dyDescent="0.3">
      <c r="A129" s="140">
        <v>25</v>
      </c>
      <c r="B129" s="146" t="s">
        <v>268</v>
      </c>
      <c r="C129" s="140" t="s">
        <v>253</v>
      </c>
      <c r="D129" s="153" t="s">
        <v>254</v>
      </c>
      <c r="E129" s="14">
        <v>79.22</v>
      </c>
      <c r="F129" s="14" t="s">
        <v>206</v>
      </c>
      <c r="G129" s="22"/>
      <c r="H129" s="82"/>
      <c r="I129" s="141"/>
      <c r="J129" s="73"/>
      <c r="K129" s="75"/>
    </row>
    <row r="130" spans="1:11" s="3" customFormat="1" ht="24" x14ac:dyDescent="0.3">
      <c r="A130" s="190" t="s">
        <v>93</v>
      </c>
      <c r="B130" s="191"/>
      <c r="C130" s="191"/>
      <c r="D130" s="191"/>
      <c r="E130" s="191"/>
      <c r="F130" s="125"/>
      <c r="G130" s="62">
        <v>102884.44</v>
      </c>
      <c r="H130" s="63" t="s">
        <v>164</v>
      </c>
      <c r="I130" s="28" t="s">
        <v>137</v>
      </c>
      <c r="J130" s="73">
        <f>E131-G130</f>
        <v>24889.929999999993</v>
      </c>
      <c r="K130" s="75">
        <f>E131/G130*100-100</f>
        <v>24.192122734983059</v>
      </c>
    </row>
    <row r="131" spans="1:11" s="3" customFormat="1" ht="45" x14ac:dyDescent="0.3">
      <c r="A131" s="143">
        <v>1</v>
      </c>
      <c r="B131" s="71"/>
      <c r="C131" s="71"/>
      <c r="D131" s="80" t="s">
        <v>76</v>
      </c>
      <c r="E131" s="91">
        <v>127774.37</v>
      </c>
      <c r="F131" s="81" t="s">
        <v>164</v>
      </c>
      <c r="G131" s="62">
        <v>52497.61</v>
      </c>
      <c r="H131" s="63" t="s">
        <v>164</v>
      </c>
      <c r="I131" s="28" t="s">
        <v>137</v>
      </c>
      <c r="J131" s="73">
        <f>E132-G131</f>
        <v>7974.3000000000029</v>
      </c>
      <c r="K131" s="75">
        <f>E132/G131*100-100</f>
        <v>15.18983435626879</v>
      </c>
    </row>
    <row r="132" spans="1:11" s="3" customFormat="1" ht="45" x14ac:dyDescent="0.3">
      <c r="A132" s="1">
        <v>2</v>
      </c>
      <c r="B132" s="1"/>
      <c r="C132" s="1"/>
      <c r="D132" s="12" t="s">
        <v>77</v>
      </c>
      <c r="E132" s="90">
        <v>60471.91</v>
      </c>
      <c r="F132" s="63" t="s">
        <v>164</v>
      </c>
      <c r="G132" s="62">
        <v>54220.99</v>
      </c>
      <c r="H132" s="63" t="s">
        <v>164</v>
      </c>
      <c r="I132" s="28" t="s">
        <v>137</v>
      </c>
      <c r="J132" s="73">
        <f>E133-G132</f>
        <v>8247.5299999999988</v>
      </c>
      <c r="K132" s="75">
        <f>E133/G132*100-100</f>
        <v>15.210954281727425</v>
      </c>
    </row>
    <row r="133" spans="1:11" s="3" customFormat="1" ht="45" x14ac:dyDescent="0.3">
      <c r="A133" s="1">
        <v>3</v>
      </c>
      <c r="B133" s="1"/>
      <c r="C133" s="1"/>
      <c r="D133" s="12" t="s">
        <v>78</v>
      </c>
      <c r="E133" s="90">
        <v>62468.52</v>
      </c>
      <c r="F133" s="63" t="s">
        <v>164</v>
      </c>
      <c r="G133" s="62">
        <v>220770.01</v>
      </c>
      <c r="H133" s="63" t="s">
        <v>164</v>
      </c>
      <c r="I133" s="28" t="s">
        <v>137</v>
      </c>
      <c r="J133" s="73">
        <f>E134-G133</f>
        <v>35668.51999999999</v>
      </c>
      <c r="K133" s="75">
        <f>E134/G133*100-100</f>
        <v>16.156415447913417</v>
      </c>
    </row>
    <row r="134" spans="1:11" s="3" customFormat="1" ht="30" x14ac:dyDescent="0.3">
      <c r="A134" s="107">
        <v>4</v>
      </c>
      <c r="B134" s="1"/>
      <c r="C134" s="1"/>
      <c r="D134" s="12" t="s">
        <v>79</v>
      </c>
      <c r="E134" s="90">
        <v>256438.53</v>
      </c>
      <c r="F134" s="63" t="s">
        <v>164</v>
      </c>
      <c r="G134" s="62">
        <v>56855.98</v>
      </c>
      <c r="H134" s="63" t="s">
        <v>164</v>
      </c>
      <c r="I134" s="28" t="s">
        <v>137</v>
      </c>
      <c r="J134" s="73">
        <f>E135-G134</f>
        <v>8414.4399999999951</v>
      </c>
      <c r="K134" s="75">
        <f>E135/G134*100-100</f>
        <v>14.799569016311025</v>
      </c>
    </row>
    <row r="135" spans="1:11" s="3" customFormat="1" ht="45" x14ac:dyDescent="0.3">
      <c r="A135" s="1">
        <v>5</v>
      </c>
      <c r="B135" s="1"/>
      <c r="C135" s="1"/>
      <c r="D135" s="12" t="s">
        <v>80</v>
      </c>
      <c r="E135" s="90">
        <v>65270.42</v>
      </c>
      <c r="F135" s="63" t="s">
        <v>164</v>
      </c>
      <c r="G135" s="62">
        <v>33826.370000000003</v>
      </c>
      <c r="H135" s="63" t="s">
        <v>164</v>
      </c>
      <c r="I135" s="28" t="s">
        <v>137</v>
      </c>
      <c r="J135" s="73" t="e">
        <f>#REF!-G135</f>
        <v>#REF!</v>
      </c>
      <c r="K135" s="75" t="e">
        <f>#REF!/G135*100-100</f>
        <v>#REF!</v>
      </c>
    </row>
    <row r="136" spans="1:11" ht="30" x14ac:dyDescent="0.3">
      <c r="A136" s="107">
        <v>6</v>
      </c>
      <c r="B136" s="1"/>
      <c r="C136" s="1"/>
      <c r="D136" s="12" t="s">
        <v>252</v>
      </c>
      <c r="E136" s="90">
        <v>34008.75</v>
      </c>
      <c r="F136" s="63" t="s">
        <v>164</v>
      </c>
      <c r="G136" s="20"/>
      <c r="H136" s="20"/>
      <c r="I136" s="19"/>
    </row>
    <row r="137" spans="1:11" x14ac:dyDescent="0.3">
      <c r="A137" s="18"/>
      <c r="B137" s="19"/>
      <c r="C137" s="19"/>
      <c r="D137" s="20"/>
      <c r="E137" s="20"/>
      <c r="F137" s="20"/>
      <c r="G137" s="20"/>
      <c r="H137" s="20"/>
      <c r="I137" s="19"/>
    </row>
    <row r="138" spans="1:11" x14ac:dyDescent="0.3">
      <c r="A138" s="18"/>
      <c r="B138" s="19"/>
      <c r="C138" s="19"/>
      <c r="D138" s="20"/>
      <c r="E138" s="20"/>
      <c r="F138" s="20"/>
      <c r="G138" s="26"/>
      <c r="H138" s="26"/>
    </row>
    <row r="139" spans="1:11" x14ac:dyDescent="0.3">
      <c r="A139" s="202"/>
      <c r="B139" s="202"/>
      <c r="C139" s="202"/>
      <c r="E139" s="26"/>
      <c r="F139" s="26"/>
    </row>
    <row r="140" spans="1:11" x14ac:dyDescent="0.3">
      <c r="A140" s="25"/>
      <c r="B140" s="23"/>
      <c r="C140" s="23"/>
    </row>
    <row r="141" spans="1:11" x14ac:dyDescent="0.3">
      <c r="A141" s="25"/>
      <c r="B141" s="23"/>
      <c r="C141" s="23"/>
      <c r="G141" s="26"/>
      <c r="H141" s="26"/>
    </row>
    <row r="142" spans="1:11" x14ac:dyDescent="0.3">
      <c r="A142" s="202"/>
      <c r="B142" s="202"/>
      <c r="C142" s="202"/>
      <c r="E142" s="26"/>
      <c r="F142" s="26"/>
    </row>
    <row r="143" spans="1:11" x14ac:dyDescent="0.3">
      <c r="A143" s="25"/>
    </row>
    <row r="144" spans="1:11" x14ac:dyDescent="0.3">
      <c r="A144" s="25"/>
    </row>
  </sheetData>
  <autoFilter ref="A11:H141"/>
  <mergeCells count="73">
    <mergeCell ref="A139:C139"/>
    <mergeCell ref="A142:C142"/>
    <mergeCell ref="D25:D26"/>
    <mergeCell ref="C25:C26"/>
    <mergeCell ref="B25:B26"/>
    <mergeCell ref="B37:B39"/>
    <mergeCell ref="C37:C39"/>
    <mergeCell ref="A111:A112"/>
    <mergeCell ref="C89:C93"/>
    <mergeCell ref="C106:C107"/>
    <mergeCell ref="B106:B107"/>
    <mergeCell ref="A106:A107"/>
    <mergeCell ref="A44:A58"/>
    <mergeCell ref="C50:C58"/>
    <mergeCell ref="C45:C48"/>
    <mergeCell ref="B44:B58"/>
    <mergeCell ref="A79:A80"/>
    <mergeCell ref="B79:B80"/>
    <mergeCell ref="C79:C80"/>
    <mergeCell ref="A60:A64"/>
    <mergeCell ref="B60:B64"/>
    <mergeCell ref="C60:C64"/>
    <mergeCell ref="A65:A67"/>
    <mergeCell ref="B65:B67"/>
    <mergeCell ref="C65:C67"/>
    <mergeCell ref="A75:A77"/>
    <mergeCell ref="B75:B77"/>
    <mergeCell ref="C75:C77"/>
    <mergeCell ref="C99:C101"/>
    <mergeCell ref="C102:C105"/>
    <mergeCell ref="A88:A105"/>
    <mergeCell ref="B88:B105"/>
    <mergeCell ref="A81:D81"/>
    <mergeCell ref="C94:C98"/>
    <mergeCell ref="A130:E130"/>
    <mergeCell ref="D111:D112"/>
    <mergeCell ref="D113:D114"/>
    <mergeCell ref="D106:D107"/>
    <mergeCell ref="C111:C112"/>
    <mergeCell ref="B111:B112"/>
    <mergeCell ref="B113:B114"/>
    <mergeCell ref="C108:C110"/>
    <mergeCell ref="A108:A110"/>
    <mergeCell ref="A113:A114"/>
    <mergeCell ref="B108:B110"/>
    <mergeCell ref="C113:C114"/>
    <mergeCell ref="B40:B42"/>
    <mergeCell ref="A17:A20"/>
    <mergeCell ref="A11:A13"/>
    <mergeCell ref="D11:D13"/>
    <mergeCell ref="B11:B13"/>
    <mergeCell ref="C11:C13"/>
    <mergeCell ref="C17:C20"/>
    <mergeCell ref="B17:B20"/>
    <mergeCell ref="A37:A39"/>
    <mergeCell ref="A25:A26"/>
    <mergeCell ref="A40:A42"/>
    <mergeCell ref="C40:C42"/>
    <mergeCell ref="K11:K13"/>
    <mergeCell ref="E11:F13"/>
    <mergeCell ref="J11:J13"/>
    <mergeCell ref="G2:I2"/>
    <mergeCell ref="G4:I4"/>
    <mergeCell ref="G5:I5"/>
    <mergeCell ref="G11:H13"/>
    <mergeCell ref="I11:I13"/>
    <mergeCell ref="E2:F2"/>
    <mergeCell ref="E4:F4"/>
    <mergeCell ref="E5:F5"/>
    <mergeCell ref="A7:F7"/>
    <mergeCell ref="A8:F8"/>
    <mergeCell ref="A9:F9"/>
    <mergeCell ref="A10:F10"/>
  </mergeCells>
  <phoneticPr fontId="2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2" manualBreakCount="2">
    <brk id="80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сайта</vt:lpstr>
      <vt:lpstr>'Для сайта'!_GoBack</vt:lpstr>
      <vt:lpstr>'Для сайта'!Область_печати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Олейников Евгений Александрович</cp:lastModifiedBy>
  <cp:lastPrinted>2023-12-04T06:31:45Z</cp:lastPrinted>
  <dcterms:created xsi:type="dcterms:W3CDTF">2019-04-26T13:25:35Z</dcterms:created>
  <dcterms:modified xsi:type="dcterms:W3CDTF">2024-07-23T06:14:44Z</dcterms:modified>
</cp:coreProperties>
</file>