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9.69\работа\12 ЕПУ КЖД  ДОГОВОРНЫЕ\2024\07. 18.11.2024\"/>
    </mc:Choice>
  </mc:AlternateContent>
  <bookViews>
    <workbookView xWindow="14505" yWindow="-15" windowWidth="14340" windowHeight="12720" tabRatio="371"/>
  </bookViews>
  <sheets>
    <sheet name="с ФДУ" sheetId="1" r:id="rId1"/>
  </sheets>
  <definedNames>
    <definedName name="_GoBack" localSheetId="0">'с ФДУ'!$E$67</definedName>
    <definedName name="_xlnm._FilterDatabase" localSheetId="0" hidden="1">'с ФДУ'!$A$11:$H$133</definedName>
    <definedName name="_xlnm.Print_Area" localSheetId="0">'с ФДУ'!$A$6:$H$132</definedName>
  </definedNames>
  <calcPr calcId="152511"/>
</workbook>
</file>

<file path=xl/calcChain.xml><?xml version="1.0" encoding="utf-8"?>
<calcChain xmlns="http://schemas.openxmlformats.org/spreadsheetml/2006/main">
  <c r="K127" i="1" l="1"/>
  <c r="J127" i="1"/>
  <c r="K126" i="1"/>
  <c r="J126" i="1"/>
  <c r="K125" i="1"/>
  <c r="J125" i="1"/>
  <c r="K124" i="1"/>
  <c r="J124" i="1"/>
  <c r="K123" i="1"/>
  <c r="J123" i="1"/>
  <c r="K122" i="1"/>
  <c r="J122" i="1"/>
  <c r="J118" i="1"/>
  <c r="K117" i="1"/>
  <c r="J117" i="1"/>
  <c r="K116" i="1"/>
  <c r="J116" i="1"/>
  <c r="K115" i="1"/>
  <c r="J115" i="1"/>
  <c r="K114" i="1"/>
  <c r="J114" i="1"/>
  <c r="K113" i="1"/>
  <c r="J113" i="1"/>
  <c r="K111" i="1"/>
  <c r="J111" i="1"/>
  <c r="K109" i="1"/>
  <c r="J109" i="1"/>
  <c r="K108" i="1"/>
  <c r="J108" i="1"/>
  <c r="K106" i="1"/>
  <c r="J106" i="1"/>
  <c r="K105" i="1"/>
  <c r="J105" i="1"/>
  <c r="K104" i="1"/>
  <c r="J104" i="1"/>
  <c r="K103" i="1"/>
  <c r="J103" i="1"/>
  <c r="K102" i="1"/>
  <c r="J102" i="1"/>
  <c r="K101" i="1"/>
  <c r="J101" i="1"/>
  <c r="K99" i="1"/>
  <c r="J99" i="1"/>
  <c r="K98" i="1"/>
  <c r="J98" i="1"/>
  <c r="K97" i="1"/>
  <c r="J97" i="1"/>
  <c r="K96" i="1"/>
  <c r="J96" i="1"/>
  <c r="K95" i="1"/>
  <c r="J95" i="1"/>
  <c r="J94" i="1"/>
  <c r="K93" i="1"/>
  <c r="J93" i="1"/>
  <c r="K92" i="1"/>
  <c r="J92" i="1"/>
  <c r="J91" i="1"/>
  <c r="K90" i="1"/>
  <c r="J90" i="1"/>
  <c r="K89" i="1"/>
  <c r="J89" i="1"/>
  <c r="K88" i="1"/>
  <c r="J88" i="1"/>
  <c r="K87" i="1"/>
  <c r="J87" i="1"/>
  <c r="J86" i="1"/>
  <c r="K85" i="1"/>
  <c r="J85" i="1"/>
  <c r="K84" i="1"/>
  <c r="J84" i="1"/>
  <c r="K83" i="1"/>
  <c r="J83" i="1"/>
  <c r="J82" i="1"/>
  <c r="J81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J73" i="1"/>
  <c r="J67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4" i="1"/>
  <c r="J54" i="1"/>
  <c r="K53" i="1"/>
  <c r="J53" i="1"/>
  <c r="K52" i="1"/>
  <c r="J52" i="1"/>
  <c r="K49" i="1"/>
  <c r="J49" i="1"/>
  <c r="K48" i="1"/>
  <c r="J48" i="1"/>
  <c r="K47" i="1"/>
  <c r="J47" i="1"/>
  <c r="K46" i="1"/>
  <c r="J46" i="1"/>
  <c r="K45" i="1"/>
  <c r="J45" i="1"/>
  <c r="K43" i="1"/>
  <c r="J43" i="1"/>
  <c r="K42" i="1"/>
  <c r="J42" i="1"/>
  <c r="K41" i="1"/>
  <c r="J41" i="1"/>
  <c r="K40" i="1"/>
  <c r="J40" i="1"/>
  <c r="K39" i="1"/>
  <c r="J39" i="1"/>
  <c r="K38" i="1"/>
  <c r="J38" i="1"/>
  <c r="K36" i="1"/>
  <c r="J36" i="1"/>
  <c r="K35" i="1"/>
  <c r="J35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6" i="1"/>
  <c r="J16" i="1"/>
  <c r="K15" i="1"/>
  <c r="J15" i="1"/>
  <c r="K14" i="1"/>
  <c r="J14" i="1"/>
</calcChain>
</file>

<file path=xl/sharedStrings.xml><?xml version="1.0" encoding="utf-8"?>
<sst xmlns="http://schemas.openxmlformats.org/spreadsheetml/2006/main" count="524" uniqueCount="266">
  <si>
    <t>№ п/п</t>
  </si>
  <si>
    <t>Пункт ЕПУ№ АГ-239р</t>
  </si>
  <si>
    <t>Код статьи свода ф. ФДУ-4</t>
  </si>
  <si>
    <t>Наименование услуги</t>
  </si>
  <si>
    <t>135.2</t>
  </si>
  <si>
    <t xml:space="preserve">Информирование грузоотправителя, грузополучателя, экспедиторской организации по их запросу о движении денежных средств на лицевом счете </t>
  </si>
  <si>
    <t>135.3</t>
  </si>
  <si>
    <t xml:space="preserve">За передачу разрешения по просьбе грузоотправителя, грузополучателя и экспедиторской организации в случаях, не предусмотренных правилами перевозок  </t>
  </si>
  <si>
    <t>699.10</t>
  </si>
  <si>
    <t>За предоставление работниками ЦТО грузополучателю информации  о наличии заготовок в ЭТРАНе на отправление собственных вагонов после выгрузки</t>
  </si>
  <si>
    <t xml:space="preserve">Наложение и снятие ЗПУ на вагоны, контейнеры при обеспечении погрузки силами грузоотправителей </t>
  </si>
  <si>
    <t>699.8</t>
  </si>
  <si>
    <t xml:space="preserve">Оформление и представление железнодорожной станции заявок на перевозку грузов за грузоотправителей </t>
  </si>
  <si>
    <t>Уведомление о продвижении груза и подходе к железнодорожной станции назначения</t>
  </si>
  <si>
    <t>Уведомление грузоотправителя о выдаче груза грузополучателю</t>
  </si>
  <si>
    <t>Уведомление собственника подвижного состава о прибытии его подвижного состава в адрес грузополучателя</t>
  </si>
  <si>
    <t>699.1</t>
  </si>
  <si>
    <t xml:space="preserve">Услуги, относящиеся к транспортно-экспедиторским (рассмотрение возможности перевозки грузов железнодорожным транспортом и оказание помощи по подготовке груза к перевозке) </t>
  </si>
  <si>
    <t>699.2</t>
  </si>
  <si>
    <t>699.3</t>
  </si>
  <si>
    <t>Выдача копий документов по просьбе пользователей транспортных услуг через ЦТО</t>
  </si>
  <si>
    <t>699.4</t>
  </si>
  <si>
    <t>Раскредитование перевозочных документов  на железнодорожных станциях назначения</t>
  </si>
  <si>
    <t>699.5</t>
  </si>
  <si>
    <t>Уведомление по письменному запросу грузополучателя о согласии принимать в их адрес груз на железнодорожной станции назначения</t>
  </si>
  <si>
    <t>Подготовка сведений о дислокации вагонов, следующих в адрес грузополучателей</t>
  </si>
  <si>
    <t>699.11</t>
  </si>
  <si>
    <t xml:space="preserve">Подготовка и передача счет-фактуры, актов выполненных работ (повторно) </t>
  </si>
  <si>
    <t>699.13</t>
  </si>
  <si>
    <t>Консультирование, выдача справок (включая техническое обучение)</t>
  </si>
  <si>
    <t>Переадресовка грузов:</t>
  </si>
  <si>
    <t>а) на станции назначения;</t>
  </si>
  <si>
    <t>699.9</t>
  </si>
  <si>
    <t>Предоставление грузовладельцам высокой погрузочно-разгрузочной платформы (рампы)</t>
  </si>
  <si>
    <t>Хранение грузов в местах общего пользования железнодорожной станции</t>
  </si>
  <si>
    <t>на открытых площадках,</t>
  </si>
  <si>
    <t xml:space="preserve">    в  т.ч. опасные</t>
  </si>
  <si>
    <t>на крытых площадках,</t>
  </si>
  <si>
    <t xml:space="preserve">    в т.ч. опасные</t>
  </si>
  <si>
    <t>в вагонах, выгружаемых грузополучателями</t>
  </si>
  <si>
    <t>в контейнерах:</t>
  </si>
  <si>
    <t>принадлежащих федеральному железнодорожному транспорту массой брутто:</t>
  </si>
  <si>
    <t>- до 5 т</t>
  </si>
  <si>
    <t>- от 10 до 24 т</t>
  </si>
  <si>
    <t>- свыше 24 т</t>
  </si>
  <si>
    <t>не принадлежащих федеральному железнодорожному транспорту массой брутто:</t>
  </si>
  <si>
    <t>Расчет тарифа за перевозку грузов по территории РЖД и КЖД по прейскуранту 10-01 и других сборов по тарифному руководству</t>
  </si>
  <si>
    <t>699.7</t>
  </si>
  <si>
    <t>Предоставление сведений из архива электронных перевозочных документов в АС ЭТРАН и других информационных системах</t>
  </si>
  <si>
    <t>101.1</t>
  </si>
  <si>
    <t>Хранение грузов в вагоне на местах общего пользования (ст. Симферополь-грузовой)</t>
  </si>
  <si>
    <t>Услуги погрузочно-разгрузочных участков</t>
  </si>
  <si>
    <t>Выполнение работ крепления груза на открытом подвижном составе</t>
  </si>
  <si>
    <t>Перебазировка автокрана КС 55733 на шасси КАМАЗ-65115</t>
  </si>
  <si>
    <t>Переработка сыпучих грузов на повышенном пути силами и средствами ФГУП «КЖД»</t>
  </si>
  <si>
    <t>Переработка сыпучих грузов на повышенном пути силами и средствами контрагента</t>
  </si>
  <si>
    <t xml:space="preserve">а) на открытом подвижном составе, (в упакованном виде или таре) с массой одного места брутто: </t>
  </si>
  <si>
    <t>- до 50 кг</t>
  </si>
  <si>
    <t>- от 51 кг до 250 кг</t>
  </si>
  <si>
    <t>а) на открытом подвижном составе</t>
  </si>
  <si>
    <t>б) на открытом подвижном составе прямой вариант (увеличение ставки  сбора на 60%)</t>
  </si>
  <si>
    <t>в)  в крытых вагонах (увеличение ставки  сбора на 35%)</t>
  </si>
  <si>
    <t>г)  в крытых вагонах прямой вариант (увеличение ставки  сбора на 60%)</t>
  </si>
  <si>
    <t>- лесоматериалы в пакетах или в стропах</t>
  </si>
  <si>
    <t>- прямой вариант (увеличение ставки сбора на 60%)</t>
  </si>
  <si>
    <t>4. Контейнера универсальные с массой брутто:</t>
  </si>
  <si>
    <t xml:space="preserve">- до 5 тн включительно </t>
  </si>
  <si>
    <t xml:space="preserve">- от 10 тн до 24 тн включительно  </t>
  </si>
  <si>
    <t xml:space="preserve">Погрузка или выгрузка тяжеловесных грузов в мешках (биг-бегах) на/из платформу, в/из полувагон, на/из автомобиль  </t>
  </si>
  <si>
    <t>на крытых складах,</t>
  </si>
  <si>
    <t>в т.ч. опасные</t>
  </si>
  <si>
    <t xml:space="preserve">Выполнение работ при производстве регламентированного технического обслуживания (РТО) вагонных механических весов до 200 тонн, предназначенных для взвешивания вагонов в статике     </t>
  </si>
  <si>
    <t xml:space="preserve">Выполнение работ при производстве регламентированного технического обслуживания (РТО) электронных одноплатформенных вагонных весов до 200 тонн, предназначенных для взвешивания вагонов в статике            </t>
  </si>
  <si>
    <t>Выполнение работ при производстве регламентированного технического обслуживания (РТО) электронных двухплатформенных весов до 200 тонн, предназначенных для взвешивания вагонов в статике</t>
  </si>
  <si>
    <t xml:space="preserve">Выполнение текущего ремонта механических весов до 200 тонн, для взвешивания вагонов в статике    </t>
  </si>
  <si>
    <t xml:space="preserve">Предоставление эталонов вагонных весов до 200 тонн (механических/электронных), предназначенных для взвешивания вагонов в статике </t>
  </si>
  <si>
    <t xml:space="preserve">Общий перечень единых ставок свободных (договорных) тарифов на работы и услуги, </t>
  </si>
  <si>
    <t>выполняемые (оказываемые) ФГУП «КЖД»</t>
  </si>
  <si>
    <t>Хранение порожних контейнеров клиентов на контейнерных площадках ФГУП "КЖД"</t>
  </si>
  <si>
    <t>Услуги при согласовании и утверждении начальником станции Эскизов размещения и крепления грузов</t>
  </si>
  <si>
    <t>б) в пути следования</t>
  </si>
  <si>
    <t>УТВЕРЖДАЮ</t>
  </si>
  <si>
    <t>Контейнер:- наложение/снятие ЗПУ</t>
  </si>
  <si>
    <t xml:space="preserve">Вагон:- наложение ЗПУ </t>
  </si>
  <si>
    <t xml:space="preserve">Вагон:- снятие ЗПУ </t>
  </si>
  <si>
    <t xml:space="preserve">Услуги весового хозяйства
</t>
  </si>
  <si>
    <t>Начальник ОП "ЦТО" ФГУП "КЖД"</t>
  </si>
  <si>
    <t>Цена услуги в руб.                                   ( без НДС)</t>
  </si>
  <si>
    <t>199.4</t>
  </si>
  <si>
    <t>699.19</t>
  </si>
  <si>
    <t>606.1</t>
  </si>
  <si>
    <t>2.1</t>
  </si>
  <si>
    <t>2.2</t>
  </si>
  <si>
    <t>Предоставление автокрана КС 55733 на шасси КАМАЗ-65115 (перевозка в вагонах)</t>
  </si>
  <si>
    <t>643.1</t>
  </si>
  <si>
    <t>Предоставление автокрана КС 55733 на шасси КАМАЗ-65115 (перевозка в контейнерах)</t>
  </si>
  <si>
    <t>699.20</t>
  </si>
  <si>
    <t>607.2</t>
  </si>
  <si>
    <t>699.21</t>
  </si>
  <si>
    <t>605.2</t>
  </si>
  <si>
    <t>606.2</t>
  </si>
  <si>
    <t>606.3</t>
  </si>
  <si>
    <t>606.4</t>
  </si>
  <si>
    <t>124 - на станции отправления                 101 - на станции назначения</t>
  </si>
  <si>
    <t>699.22</t>
  </si>
  <si>
    <t>605.1</t>
  </si>
  <si>
    <t>699.23</t>
  </si>
  <si>
    <t>699.24</t>
  </si>
  <si>
    <t>699.15</t>
  </si>
  <si>
    <t>699.17</t>
  </si>
  <si>
    <t>699.14</t>
  </si>
  <si>
    <t>699.18</t>
  </si>
  <si>
    <t>_____________ И.Р. Муратов</t>
  </si>
  <si>
    <t xml:space="preserve">Транспортно-экспедиционные услуги (за уведомление станции по просьбе плательщика-экспедиторской организации по вносимым изменениям и/или дополнениям в ж.д. накладной по просьбе пользователей услуг ж. д. транспорта, кроме случаев предусмотренных ФЗ-18) через ЦТО </t>
  </si>
  <si>
    <t>Заполнение накладной за грузоотправителя во внутригосударственном сообщении групповая отправка</t>
  </si>
  <si>
    <t>Заполнение накладной за грузоотправителя на бланках СМГС</t>
  </si>
  <si>
    <t>Предоставление экскаватора-перегружателя</t>
  </si>
  <si>
    <t>Выгрузка сыпучих грузов, кроме угля, колесным экскаватором-перегружателем (в т.ч. из вагона в автомобиль)</t>
  </si>
  <si>
    <t>Выгрузка угля колесным экскаватором – перегружателем UMG E350WH  (в т.ч. из вагона в автомобиль)</t>
  </si>
  <si>
    <t>607.4</t>
  </si>
  <si>
    <t>607.5</t>
  </si>
  <si>
    <t>607.6</t>
  </si>
  <si>
    <t>Дата ввода в действие, приказ №</t>
  </si>
  <si>
    <t>с 20.07.2020 приказом от 06.07.2020 №102/ЦТО</t>
  </si>
  <si>
    <t>с 01.01.2021 приказом от 22.12.2020 №200/ЦТО</t>
  </si>
  <si>
    <t xml:space="preserve">с 17.12.2020 приказом от 04.12.2020 №195 /ЦТО </t>
  </si>
  <si>
    <t>с 01.01.2021 приказом от 21.12.2020 №199/ЦТО</t>
  </si>
  <si>
    <t>с 11.01.2021 приказом от 28.12.2020 №203/ЦТО</t>
  </si>
  <si>
    <t xml:space="preserve"> с 05.02.2021 приказом от 21.01.2021 №14/ЦТО</t>
  </si>
  <si>
    <t xml:space="preserve"> с 01.03.2021 приказом от  18.02.2021 №53 /ЦТО</t>
  </si>
  <si>
    <t>«______» __________________ 2021г.</t>
  </si>
  <si>
    <t>607.7</t>
  </si>
  <si>
    <t>с 10.03.2021 приказом от 26.02.2021 № 60/ЦТО</t>
  </si>
  <si>
    <t xml:space="preserve"> с 23.03.2021 приказом от 05.03.2021 №68/ЦТО</t>
  </si>
  <si>
    <t xml:space="preserve">с 29.03.2021 приказом от 15.03.2021 №71 /ЦТО </t>
  </si>
  <si>
    <t xml:space="preserve">с 29.04.2021 приказом от 15.04.2021 №101 /ЦТО </t>
  </si>
  <si>
    <t>Цена услуги в руб. ( без НДС)</t>
  </si>
  <si>
    <r>
      <t xml:space="preserve">124 </t>
    </r>
    <r>
      <rPr>
        <sz val="9"/>
        <rFont val="Times New Roman"/>
        <family val="1"/>
        <charset val="204"/>
      </rPr>
      <t xml:space="preserve">- на станции отправления                 </t>
    </r>
    <r>
      <rPr>
        <b/>
        <sz val="9"/>
        <rFont val="Times New Roman"/>
        <family val="1"/>
        <charset val="204"/>
      </rPr>
      <t>101</t>
    </r>
    <r>
      <rPr>
        <sz val="9"/>
        <rFont val="Times New Roman"/>
        <family val="1"/>
        <charset val="204"/>
      </rPr>
      <t xml:space="preserve"> - на станции назначения</t>
    </r>
  </si>
  <si>
    <r>
      <t>1. Тарно – штучные грузы</t>
    </r>
    <r>
      <rPr>
        <b/>
        <sz val="11"/>
        <rFont val="Times New Roman"/>
        <family val="1"/>
        <charset val="204"/>
      </rPr>
      <t>:</t>
    </r>
  </si>
  <si>
    <r>
      <t xml:space="preserve">- </t>
    </r>
    <r>
      <rPr>
        <sz val="11"/>
        <rFont val="Times New Roman"/>
        <family val="1"/>
        <charset val="204"/>
      </rPr>
      <t>от 251 кг до 500 кг</t>
    </r>
  </si>
  <si>
    <r>
      <t xml:space="preserve">2. </t>
    </r>
    <r>
      <rPr>
        <b/>
        <u/>
        <sz val="11"/>
        <rFont val="Times New Roman"/>
        <family val="1"/>
        <charset val="204"/>
      </rPr>
      <t>Грузы в пакетах и на поддонах, кроме грузов в мешках (биг-бегах):</t>
    </r>
  </si>
  <si>
    <r>
      <t>3.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rFont val="Times New Roman"/>
        <family val="1"/>
        <charset val="204"/>
      </rPr>
      <t>Лесоматериалы в пакетах или в стропах:</t>
    </r>
  </si>
  <si>
    <r>
      <t xml:space="preserve">- </t>
    </r>
    <r>
      <rPr>
        <sz val="11"/>
        <rFont val="Times New Roman"/>
        <family val="1"/>
        <charset val="204"/>
      </rPr>
      <t xml:space="preserve">10 тн </t>
    </r>
  </si>
  <si>
    <t xml:space="preserve">с 14.05..2021 приказом от 26.04.2021 № 108/ЦТО 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</si>
  <si>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Симферополь - Грузовой</t>
  </si>
  <si>
    <t xml:space="preserve">с 08.06.2021 приказом от 26.05.2021 № 137/ЦТО </t>
  </si>
  <si>
    <t>с 24.06.2021 приказом от 10.06.2021 № 159 /ЦТО</t>
  </si>
  <si>
    <t>699.26</t>
  </si>
  <si>
    <t>Предоставление услуг стропальщика</t>
  </si>
  <si>
    <t xml:space="preserve"> с 01.07.2021 приказом от 22.06.2021 № 163 /ЦТО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</si>
  <si>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Севастополь-Товарный</t>
  </si>
  <si>
    <t>Выгрузка насыпных грузов и навалочных грузов (кроме каменного угля)  колесным экскаватором – перегружателем при перевозках кольцевыми маршрутными отправками</t>
  </si>
  <si>
    <t xml:space="preserve"> руб./справка</t>
  </si>
  <si>
    <t>руб./документ</t>
  </si>
  <si>
    <t xml:space="preserve">руб./запрос </t>
  </si>
  <si>
    <t>руб.</t>
  </si>
  <si>
    <t xml:space="preserve">руб. </t>
  </si>
  <si>
    <t xml:space="preserve"> руб.</t>
  </si>
  <si>
    <t xml:space="preserve">руб./заявка </t>
  </si>
  <si>
    <t xml:space="preserve">руб./уведомление  </t>
  </si>
  <si>
    <t xml:space="preserve">руб./1 консультация (до 30 мин.) </t>
  </si>
  <si>
    <t xml:space="preserve">руб./1 консультация (до 15 мин.) </t>
  </si>
  <si>
    <t>руб./1 обращение</t>
  </si>
  <si>
    <t xml:space="preserve">руб./уведомление </t>
  </si>
  <si>
    <t xml:space="preserve">руб./документ </t>
  </si>
  <si>
    <t xml:space="preserve">руб./1 справка </t>
  </si>
  <si>
    <t>руб./км. при подаче и уборке 1 вагона</t>
  </si>
  <si>
    <t xml:space="preserve">руб./1 час </t>
  </si>
  <si>
    <t>руб./операция</t>
  </si>
  <si>
    <t xml:space="preserve">руб./отправка </t>
  </si>
  <si>
    <t>руб./накладная</t>
  </si>
  <si>
    <t xml:space="preserve">руб./накладная </t>
  </si>
  <si>
    <t xml:space="preserve">руб./вагон </t>
  </si>
  <si>
    <t>руб./тонна/сутки</t>
  </si>
  <si>
    <t>руб./вагон/сутки</t>
  </si>
  <si>
    <t>руб./контейнер/сутки</t>
  </si>
  <si>
    <t xml:space="preserve">руб. за 1 справку </t>
  </si>
  <si>
    <t>руб./вагон (контейнер)</t>
  </si>
  <si>
    <t>руб/вагон/сутки</t>
  </si>
  <si>
    <t xml:space="preserve">294,15 </t>
  </si>
  <si>
    <t>руб/конт/сутки</t>
  </si>
  <si>
    <t xml:space="preserve">948,52  </t>
  </si>
  <si>
    <t>руб/1 эскиз</t>
  </si>
  <si>
    <t xml:space="preserve">332,84 </t>
  </si>
  <si>
    <t>руб./конт/сутки</t>
  </si>
  <si>
    <t xml:space="preserve">руб./час </t>
  </si>
  <si>
    <t>руб./час</t>
  </si>
  <si>
    <t>руб./1 км</t>
  </si>
  <si>
    <t xml:space="preserve">руб./тонна </t>
  </si>
  <si>
    <t>руб./тонно (контейнеро)-операция</t>
  </si>
  <si>
    <t xml:space="preserve"> руб./тонно (контейнеро)-операция</t>
  </si>
  <si>
    <t xml:space="preserve">руб./тонно-операция </t>
  </si>
  <si>
    <t xml:space="preserve"> руб./тонно-операция (выполнение работ по прямому варианту)</t>
  </si>
  <si>
    <t xml:space="preserve"> руб./тонна</t>
  </si>
  <si>
    <t xml:space="preserve"> руб./тонна (выполнение работ по прямому варианту)</t>
  </si>
  <si>
    <t>руб./тонна</t>
  </si>
  <si>
    <t>руб./тонна (выполнение работ по прямому варианту)</t>
  </si>
  <si>
    <t>руб./автомобиль</t>
  </si>
  <si>
    <t xml:space="preserve">руб./1м2/сутки </t>
  </si>
  <si>
    <t xml:space="preserve">руб./тонна (от 1-ого до 2-х вагонов) </t>
  </si>
  <si>
    <t>руб./тонна  (Группа свыше 3-х и более вагонов)</t>
  </si>
  <si>
    <t xml:space="preserve"> руб./час </t>
  </si>
  <si>
    <t xml:space="preserve"> руб./конт/сутки</t>
  </si>
  <si>
    <t>отклонения %</t>
  </si>
  <si>
    <t>рост цены, руб. +/-</t>
  </si>
  <si>
    <t>Предоставление места под хранение при переработке груза свыше 30 тыс. тонн на ст. Симферополь-Грузовой и ст.Севастополь -Товарный</t>
  </si>
  <si>
    <t>Предоставление места под хранение груза в крытом складе ст. Севастополь-Товарный</t>
  </si>
  <si>
    <t>Выдача справок по грузовым перевозкам (перечней первичных документов к акту оказания услуг, перечней вагонов по ж.д. накладным, ведомости подачи и уборки вагонов и прочих справок)</t>
  </si>
  <si>
    <t>Предоставление прилагаемых документов из электронных систем по письменному обращению</t>
  </si>
  <si>
    <t>699.28</t>
  </si>
  <si>
    <t>Перевод стрелки на железнодорожных путях необщего пользования</t>
  </si>
  <si>
    <t xml:space="preserve"> руб./вагон </t>
  </si>
  <si>
    <t>830.1</t>
  </si>
  <si>
    <t>830.2</t>
  </si>
  <si>
    <t>830.3</t>
  </si>
  <si>
    <t>Заполнение накладной за грузоотправителя во внутригосударственном сообщении контейнер, вагон/контейнер</t>
  </si>
  <si>
    <t xml:space="preserve">Поверка веса и взвешивание груза по просьбе грузоотправителей, грузополучателей в случаях, не предусмотренных ФЗ-18 от 10.01.2013 </t>
  </si>
  <si>
    <t>Плата за простой экскаватора-перегружателя по вине грузополучателя-грузоотправителя</t>
  </si>
  <si>
    <t>699.29</t>
  </si>
  <si>
    <t>Выполнения работ по раскреплению автомобилей при выгрузке из крупнотоннажных контейнеров</t>
  </si>
  <si>
    <t>699.30</t>
  </si>
  <si>
    <t>Свободный (договорной) тариф  за перевозку грузов по графику с согласованным временем (в часах) отправления и прибытия</t>
  </si>
  <si>
    <t>к действующему прейскурантному тарифу</t>
  </si>
  <si>
    <t>607.8</t>
  </si>
  <si>
    <t xml:space="preserve">Погрузка зерновых и бобовых культур с площадки в полувагоны колесным экскаватором - перегружателем UMG E350WH </t>
  </si>
  <si>
    <t>Диспетчерское сопровождение коммерческих перевозок грузов в режиме реального времени по заявке клиента:</t>
  </si>
  <si>
    <t>до 5 вагонов в заявке</t>
  </si>
  <si>
    <t>свыше 5 вагонов в заявке</t>
  </si>
  <si>
    <t>Предоставление места под хранение при переработке груза от 20 до 30 тыс. тонн на ст. Симферополь-Грузовой и ст.Севастополь -Товарный</t>
  </si>
  <si>
    <t>Предоставление места под хранение при переработке груза менее 20 тыс. тонн на ст. Симферополь-Грузовой и ст.Севастополь -Товарный</t>
  </si>
  <si>
    <t>Обеспечение запорно-пломбировочными устройствами грузоотправителей (получателей)</t>
  </si>
  <si>
    <t xml:space="preserve">Предоставление места под хранение при переработке груза менее 30 тыс. тонн </t>
  </si>
  <si>
    <t>руб./1 операция</t>
  </si>
  <si>
    <t>Плата по обеспечению грузоотправителей запорно-пломбировочными устройствами, закрутками:</t>
  </si>
  <si>
    <t>158,73</t>
  </si>
  <si>
    <r>
      <t xml:space="preserve">руб./штук
</t>
    </r>
    <r>
      <rPr>
        <b/>
        <sz val="6"/>
        <rFont val="Times New Roman"/>
        <family val="1"/>
        <charset val="204"/>
      </rPr>
      <t>(от 100 ЗПУ в заявке)</t>
    </r>
    <r>
      <rPr>
        <b/>
        <sz val="11"/>
        <rFont val="Times New Roman"/>
        <family val="1"/>
        <charset val="204"/>
      </rPr>
      <t xml:space="preserve">
</t>
    </r>
  </si>
  <si>
    <t>Работа вилочного погрузчика GEKA D15 при погрузки/выгрузки 1 тонны груза (масса грузового места менее 500 кг)</t>
  </si>
  <si>
    <t>Работа вилочного погрузчика GEKA D15 при погрузки/выгрузки 1 тонны груза (масса грузового места более 500 кг)</t>
  </si>
  <si>
    <t>434.1</t>
  </si>
  <si>
    <t>804.1</t>
  </si>
  <si>
    <t>Выполнение работ при предоставлении  эталонов для проведения поверки  автомобильных весов до 80 тонн (механических/электронных)</t>
  </si>
  <si>
    <t>607.3</t>
  </si>
  <si>
    <t>Погрузка сыпучих грузов в полувагон фронтальным ковшовым погрузчиком</t>
  </si>
  <si>
    <t xml:space="preserve">Плата за пользование ж.д. путями необщего пользования, принадлежащими 
ФГУП «КЖД» </t>
  </si>
  <si>
    <t>6.6.</t>
  </si>
  <si>
    <t>4.7.</t>
  </si>
  <si>
    <t>7.2.</t>
  </si>
  <si>
    <t>7.6.</t>
  </si>
  <si>
    <t>8.6.</t>
  </si>
  <si>
    <t>7.3.</t>
  </si>
  <si>
    <t>2.8.</t>
  </si>
  <si>
    <t>2.9.</t>
  </si>
  <si>
    <t>1.11.</t>
  </si>
  <si>
    <t>5.3.</t>
  </si>
  <si>
    <t>3.3.</t>
  </si>
  <si>
    <t>4.6.</t>
  </si>
  <si>
    <t>3.1.</t>
  </si>
  <si>
    <t xml:space="preserve"> (в соответствии с ЕПУ от 14.03.2024 № АК-14р)</t>
  </si>
  <si>
    <t>1176,70</t>
  </si>
  <si>
    <t>Погрузочно-разгрузочные работы козловым краном</t>
  </si>
  <si>
    <t>руб./тонно - операция</t>
  </si>
  <si>
    <t>руб./контейнеро - операция</t>
  </si>
  <si>
    <t>485,60</t>
  </si>
  <si>
    <t>429,12</t>
  </si>
  <si>
    <t>451,17</t>
  </si>
  <si>
    <t>вводится в действие с 18.11.2024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</si>
</sst>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4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6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justify" wrapText="1"/>
    </xf>
    <xf numFmtId="0" fontId="12" fillId="0" borderId="11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" fontId="12" fillId="0" borderId="11" xfId="0" applyNumberFormat="1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4" fontId="12" fillId="0" borderId="11" xfId="0" applyNumberFormat="1" applyFont="1" applyFill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49" fontId="12" fillId="0" borderId="11" xfId="0" applyNumberFormat="1" applyFont="1" applyFill="1" applyBorder="1" applyAlignment="1">
      <alignment horizontal="right" vertical="center" wrapText="1"/>
    </xf>
    <xf numFmtId="49" fontId="12" fillId="0" borderId="12" xfId="0" applyNumberFormat="1" applyFont="1" applyFill="1" applyBorder="1" applyAlignment="1">
      <alignment vertical="center" wrapText="1"/>
    </xf>
    <xf numFmtId="49" fontId="12" fillId="0" borderId="12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right" vertical="center" wrapText="1"/>
    </xf>
    <xf numFmtId="49" fontId="12" fillId="0" borderId="9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right" vertical="center" wrapText="1"/>
    </xf>
    <xf numFmtId="4" fontId="12" fillId="0" borderId="9" xfId="0" applyNumberFormat="1" applyFont="1" applyBorder="1" applyAlignment="1">
      <alignment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4" fontId="12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5" fillId="0" borderId="12" xfId="0" applyFont="1" applyFill="1" applyBorder="1" applyAlignment="1">
      <alignment horizontal="center" vertical="justify" wrapText="1"/>
    </xf>
    <xf numFmtId="0" fontId="4" fillId="0" borderId="2" xfId="0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4" fontId="12" fillId="0" borderId="10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0" borderId="8" xfId="0" applyFont="1" applyBorder="1" applyAlignment="1">
      <alignment horizontal="justify" vertical="center" wrapText="1"/>
    </xf>
    <xf numFmtId="0" fontId="1" fillId="0" borderId="1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" fontId="12" fillId="0" borderId="11" xfId="0" applyNumberFormat="1" applyFont="1" applyBorder="1" applyAlignment="1">
      <alignment vertical="center" wrapText="1"/>
    </xf>
    <xf numFmtId="4" fontId="12" fillId="0" borderId="8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7" xfId="0" applyNumberFormat="1" applyFont="1" applyBorder="1" applyAlignment="1">
      <alignment vertical="center" wrapText="1"/>
    </xf>
    <xf numFmtId="2" fontId="12" fillId="0" borderId="6" xfId="0" applyNumberFormat="1" applyFont="1" applyBorder="1" applyAlignment="1">
      <alignment vertical="center" wrapText="1"/>
    </xf>
    <xf numFmtId="2" fontId="12" fillId="0" borderId="11" xfId="0" applyNumberFormat="1" applyFont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2" fillId="0" borderId="1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12" fillId="0" borderId="11" xfId="0" applyNumberFormat="1" applyFont="1" applyFill="1" applyBorder="1" applyAlignment="1">
      <alignment horizontal="right" vertical="center" wrapText="1"/>
    </xf>
    <xf numFmtId="0" fontId="14" fillId="0" borderId="11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/>
    </xf>
    <xf numFmtId="9" fontId="12" fillId="0" borderId="11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justify" wrapText="1"/>
    </xf>
    <xf numFmtId="0" fontId="3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2" fontId="12" fillId="2" borderId="11" xfId="0" applyNumberFormat="1" applyFont="1" applyFill="1" applyBorder="1" applyAlignment="1">
      <alignment vertical="center" wrapText="1"/>
    </xf>
    <xf numFmtId="0" fontId="12" fillId="2" borderId="1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" fontId="3" fillId="0" borderId="3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justify" wrapText="1"/>
    </xf>
    <xf numFmtId="0" fontId="15" fillId="0" borderId="5" xfId="0" applyFont="1" applyFill="1" applyBorder="1" applyAlignment="1">
      <alignment horizontal="center" vertical="justify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0" fontId="19" fillId="2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"/>
  <sheetViews>
    <sheetView tabSelected="1" view="pageBreakPreview" topLeftCell="A120" zoomScale="90" zoomScaleNormal="140" zoomScaleSheetLayoutView="90" workbookViewId="0">
      <selection activeCell="G6" sqref="G1:G1048576"/>
    </sheetView>
  </sheetViews>
  <sheetFormatPr defaultRowHeight="18.75" x14ac:dyDescent="0.3"/>
  <cols>
    <col min="1" max="1" width="4.88671875" style="20" customWidth="1"/>
    <col min="2" max="2" width="5.33203125" style="20" customWidth="1"/>
    <col min="3" max="3" width="5.88671875" style="20" customWidth="1"/>
    <col min="4" max="4" width="54.44140625" style="21" customWidth="1"/>
    <col min="5" max="5" width="10" style="21" customWidth="1"/>
    <col min="6" max="6" width="15.5546875" style="21" customWidth="1"/>
    <col min="7" max="7" width="8.77734375" style="21" hidden="1" customWidth="1"/>
    <col min="8" max="8" width="15.109375" style="21" hidden="1" customWidth="1"/>
    <col min="9" max="9" width="17.77734375" style="20" hidden="1" customWidth="1"/>
    <col min="10" max="10" width="13.6640625" style="68" hidden="1" customWidth="1"/>
    <col min="11" max="11" width="14.109375" style="70" hidden="1" customWidth="1"/>
    <col min="12" max="12" width="21.109375" style="21" customWidth="1"/>
    <col min="13" max="16384" width="8.88671875" style="21"/>
  </cols>
  <sheetData>
    <row r="1" spans="1:11" hidden="1" x14ac:dyDescent="0.3">
      <c r="I1" s="26" t="s">
        <v>81</v>
      </c>
    </row>
    <row r="2" spans="1:11" hidden="1" x14ac:dyDescent="0.3">
      <c r="E2" s="191" t="s">
        <v>86</v>
      </c>
      <c r="F2" s="191"/>
      <c r="G2" s="191" t="s">
        <v>86</v>
      </c>
      <c r="H2" s="191"/>
      <c r="I2" s="191"/>
    </row>
    <row r="3" spans="1:11" hidden="1" x14ac:dyDescent="0.3">
      <c r="I3" s="22"/>
    </row>
    <row r="4" spans="1:11" hidden="1" x14ac:dyDescent="0.3">
      <c r="E4" s="192" t="s">
        <v>112</v>
      </c>
      <c r="F4" s="192"/>
      <c r="G4" s="192" t="s">
        <v>112</v>
      </c>
      <c r="H4" s="192"/>
      <c r="I4" s="192"/>
    </row>
    <row r="5" spans="1:11" hidden="1" x14ac:dyDescent="0.3">
      <c r="E5" s="191" t="s">
        <v>130</v>
      </c>
      <c r="F5" s="191"/>
      <c r="G5" s="191" t="s">
        <v>130</v>
      </c>
      <c r="H5" s="191"/>
      <c r="I5" s="191"/>
    </row>
    <row r="7" spans="1:11" x14ac:dyDescent="0.3">
      <c r="A7" s="193" t="s">
        <v>76</v>
      </c>
      <c r="B7" s="193"/>
      <c r="C7" s="193"/>
      <c r="D7" s="193"/>
      <c r="E7" s="193"/>
      <c r="F7" s="193"/>
      <c r="I7" s="21"/>
    </row>
    <row r="8" spans="1:11" x14ac:dyDescent="0.3">
      <c r="A8" s="193" t="s">
        <v>77</v>
      </c>
      <c r="B8" s="193"/>
      <c r="C8" s="193"/>
      <c r="D8" s="193"/>
      <c r="E8" s="193"/>
      <c r="F8" s="193"/>
      <c r="I8" s="21"/>
    </row>
    <row r="9" spans="1:11" x14ac:dyDescent="0.3">
      <c r="A9" s="194" t="s">
        <v>257</v>
      </c>
      <c r="B9" s="194"/>
      <c r="C9" s="194"/>
      <c r="D9" s="194"/>
      <c r="E9" s="194"/>
      <c r="F9" s="194"/>
      <c r="I9" s="21"/>
    </row>
    <row r="10" spans="1:11" x14ac:dyDescent="0.3">
      <c r="A10" s="195" t="s">
        <v>265</v>
      </c>
      <c r="B10" s="195"/>
      <c r="C10" s="195"/>
      <c r="D10" s="195"/>
      <c r="E10" s="195"/>
      <c r="F10" s="195"/>
      <c r="H10" s="66">
        <v>44409</v>
      </c>
      <c r="I10" s="21"/>
    </row>
    <row r="11" spans="1:11" s="20" customFormat="1" ht="18.75" customHeight="1" x14ac:dyDescent="0.3">
      <c r="A11" s="160" t="s">
        <v>0</v>
      </c>
      <c r="B11" s="176" t="s">
        <v>1</v>
      </c>
      <c r="C11" s="160" t="s">
        <v>2</v>
      </c>
      <c r="D11" s="173" t="s">
        <v>3</v>
      </c>
      <c r="E11" s="182" t="s">
        <v>136</v>
      </c>
      <c r="F11" s="183"/>
      <c r="G11" s="182" t="s">
        <v>87</v>
      </c>
      <c r="H11" s="183"/>
      <c r="I11" s="160" t="s">
        <v>122</v>
      </c>
      <c r="J11" s="188" t="s">
        <v>204</v>
      </c>
      <c r="K11" s="179" t="s">
        <v>203</v>
      </c>
    </row>
    <row r="12" spans="1:11" s="3" customFormat="1" x14ac:dyDescent="0.3">
      <c r="A12" s="171"/>
      <c r="B12" s="177"/>
      <c r="C12" s="177"/>
      <c r="D12" s="174"/>
      <c r="E12" s="184"/>
      <c r="F12" s="185"/>
      <c r="G12" s="184"/>
      <c r="H12" s="185"/>
      <c r="I12" s="161"/>
      <c r="J12" s="189"/>
      <c r="K12" s="180"/>
    </row>
    <row r="13" spans="1:11" s="3" customFormat="1" x14ac:dyDescent="0.3">
      <c r="A13" s="172"/>
      <c r="B13" s="178"/>
      <c r="C13" s="178"/>
      <c r="D13" s="175"/>
      <c r="E13" s="186"/>
      <c r="F13" s="187"/>
      <c r="G13" s="184"/>
      <c r="H13" s="185"/>
      <c r="I13" s="162"/>
      <c r="J13" s="190"/>
      <c r="K13" s="181"/>
    </row>
    <row r="14" spans="1:11" s="4" customFormat="1" ht="45" x14ac:dyDescent="0.3">
      <c r="A14" s="92">
        <v>1</v>
      </c>
      <c r="B14" s="103" t="s">
        <v>244</v>
      </c>
      <c r="C14" s="92" t="s">
        <v>4</v>
      </c>
      <c r="D14" s="127" t="s">
        <v>5</v>
      </c>
      <c r="E14" s="29">
        <v>374.02</v>
      </c>
      <c r="F14" s="30" t="s">
        <v>152</v>
      </c>
      <c r="G14" s="29">
        <v>254.64</v>
      </c>
      <c r="H14" s="30" t="s">
        <v>152</v>
      </c>
      <c r="I14" s="31" t="s">
        <v>126</v>
      </c>
      <c r="J14" s="69">
        <f>E14-G14</f>
        <v>119.38</v>
      </c>
      <c r="K14" s="71">
        <f>E14/G14*100-100</f>
        <v>46.881872447376679</v>
      </c>
    </row>
    <row r="15" spans="1:11" s="4" customFormat="1" ht="45" x14ac:dyDescent="0.3">
      <c r="A15" s="92">
        <v>2</v>
      </c>
      <c r="B15" s="103" t="s">
        <v>244</v>
      </c>
      <c r="C15" s="92" t="s">
        <v>6</v>
      </c>
      <c r="D15" s="127" t="s">
        <v>7</v>
      </c>
      <c r="E15" s="29">
        <v>614.45000000000005</v>
      </c>
      <c r="F15" s="30" t="s">
        <v>153</v>
      </c>
      <c r="G15" s="29">
        <v>409.24</v>
      </c>
      <c r="H15" s="30" t="s">
        <v>153</v>
      </c>
      <c r="I15" s="31" t="s">
        <v>126</v>
      </c>
      <c r="J15" s="69">
        <f>E15-G15</f>
        <v>205.21000000000004</v>
      </c>
      <c r="K15" s="71">
        <f>E15/G15*100-100</f>
        <v>50.144169680383158</v>
      </c>
    </row>
    <row r="16" spans="1:11" s="4" customFormat="1" ht="45" x14ac:dyDescent="0.3">
      <c r="A16" s="92">
        <v>3</v>
      </c>
      <c r="B16" s="140" t="s">
        <v>244</v>
      </c>
      <c r="C16" s="92" t="s">
        <v>8</v>
      </c>
      <c r="D16" s="127" t="s">
        <v>9</v>
      </c>
      <c r="E16" s="108">
        <v>498.16</v>
      </c>
      <c r="F16" s="30" t="s">
        <v>154</v>
      </c>
      <c r="G16" s="29">
        <v>339.2</v>
      </c>
      <c r="H16" s="30" t="s">
        <v>154</v>
      </c>
      <c r="I16" s="31" t="s">
        <v>126</v>
      </c>
      <c r="J16" s="69">
        <f>E16-G16</f>
        <v>158.96000000000004</v>
      </c>
      <c r="K16" s="71">
        <f>E16/G16*100-100</f>
        <v>46.863207547169822</v>
      </c>
    </row>
    <row r="17" spans="1:12" s="4" customFormat="1" ht="30" customHeight="1" x14ac:dyDescent="0.3">
      <c r="A17" s="153">
        <v>4</v>
      </c>
      <c r="B17" s="153" t="s">
        <v>245</v>
      </c>
      <c r="C17" s="153">
        <v>148</v>
      </c>
      <c r="D17" s="5" t="s">
        <v>10</v>
      </c>
      <c r="E17" s="32"/>
      <c r="F17" s="33"/>
      <c r="G17" s="32"/>
      <c r="H17" s="33"/>
      <c r="I17" s="31"/>
      <c r="J17" s="69"/>
      <c r="K17" s="71"/>
      <c r="L17" s="108"/>
    </row>
    <row r="18" spans="1:12" s="4" customFormat="1" ht="24" customHeight="1" x14ac:dyDescent="0.3">
      <c r="A18" s="159"/>
      <c r="B18" s="159"/>
      <c r="C18" s="159"/>
      <c r="D18" s="5" t="s">
        <v>83</v>
      </c>
      <c r="E18" s="108">
        <v>662.05</v>
      </c>
      <c r="F18" s="30" t="s">
        <v>155</v>
      </c>
      <c r="G18" s="29">
        <v>491.7</v>
      </c>
      <c r="H18" s="30" t="s">
        <v>155</v>
      </c>
      <c r="I18" s="31" t="s">
        <v>125</v>
      </c>
      <c r="J18" s="69">
        <f>E18-G18</f>
        <v>170.34999999999997</v>
      </c>
      <c r="K18" s="71">
        <f>E18/G18*100-100</f>
        <v>34.645108806182634</v>
      </c>
    </row>
    <row r="19" spans="1:12" s="4" customFormat="1" ht="24" customHeight="1" x14ac:dyDescent="0.3">
      <c r="A19" s="159"/>
      <c r="B19" s="159"/>
      <c r="C19" s="159"/>
      <c r="D19" s="5" t="s">
        <v>84</v>
      </c>
      <c r="E19" s="29">
        <v>1102.56</v>
      </c>
      <c r="F19" s="30" t="s">
        <v>156</v>
      </c>
      <c r="G19" s="29">
        <v>800.14</v>
      </c>
      <c r="H19" s="30" t="s">
        <v>156</v>
      </c>
      <c r="I19" s="31" t="s">
        <v>125</v>
      </c>
      <c r="J19" s="69">
        <f>E19-G19</f>
        <v>302.41999999999996</v>
      </c>
      <c r="K19" s="71">
        <f>E19/G19*100-100</f>
        <v>37.795885719998978</v>
      </c>
    </row>
    <row r="20" spans="1:12" s="4" customFormat="1" ht="24" customHeight="1" x14ac:dyDescent="0.3">
      <c r="A20" s="154"/>
      <c r="B20" s="154"/>
      <c r="C20" s="154"/>
      <c r="D20" s="145" t="s">
        <v>82</v>
      </c>
      <c r="E20" s="29">
        <v>515.26</v>
      </c>
      <c r="F20" s="30" t="s">
        <v>157</v>
      </c>
      <c r="G20" s="29">
        <v>388.97</v>
      </c>
      <c r="H20" s="30" t="s">
        <v>157</v>
      </c>
      <c r="I20" s="31" t="s">
        <v>125</v>
      </c>
      <c r="J20" s="69">
        <f>E20-G20</f>
        <v>126.28999999999996</v>
      </c>
      <c r="K20" s="71">
        <f>E20/G20*100-100</f>
        <v>32.467799573231844</v>
      </c>
    </row>
    <row r="21" spans="1:12" s="4" customFormat="1" ht="30" x14ac:dyDescent="0.3">
      <c r="A21" s="92">
        <v>5</v>
      </c>
      <c r="B21" s="140" t="s">
        <v>246</v>
      </c>
      <c r="C21" s="92" t="s">
        <v>11</v>
      </c>
      <c r="D21" s="127" t="s">
        <v>12</v>
      </c>
      <c r="E21" s="29">
        <v>1122.01</v>
      </c>
      <c r="F21" s="30" t="s">
        <v>158</v>
      </c>
      <c r="G21" s="29">
        <v>763.86</v>
      </c>
      <c r="H21" s="30" t="s">
        <v>158</v>
      </c>
      <c r="I21" s="31" t="s">
        <v>126</v>
      </c>
      <c r="J21" s="69">
        <f>E21-G21</f>
        <v>358.15</v>
      </c>
      <c r="K21" s="71">
        <f>E21/G21*100-100</f>
        <v>46.886864085041765</v>
      </c>
    </row>
    <row r="22" spans="1:12" s="4" customFormat="1" ht="30" x14ac:dyDescent="0.3">
      <c r="A22" s="92">
        <v>6</v>
      </c>
      <c r="B22" s="140" t="s">
        <v>244</v>
      </c>
      <c r="C22" s="92" t="s">
        <v>108</v>
      </c>
      <c r="D22" s="127" t="s">
        <v>13</v>
      </c>
      <c r="E22" s="29">
        <v>698.69</v>
      </c>
      <c r="F22" s="30" t="s">
        <v>159</v>
      </c>
      <c r="G22" s="29">
        <v>475.65</v>
      </c>
      <c r="H22" s="30" t="s">
        <v>159</v>
      </c>
      <c r="I22" s="31" t="s">
        <v>126</v>
      </c>
      <c r="J22" s="69">
        <f>E22-G22</f>
        <v>223.04000000000008</v>
      </c>
      <c r="K22" s="71">
        <f>E22/G22*100-100</f>
        <v>46.891621990959749</v>
      </c>
    </row>
    <row r="23" spans="1:12" s="4" customFormat="1" ht="24" x14ac:dyDescent="0.3">
      <c r="A23" s="92">
        <v>7</v>
      </c>
      <c r="B23" s="140" t="s">
        <v>244</v>
      </c>
      <c r="C23" s="92">
        <v>699</v>
      </c>
      <c r="D23" s="127" t="s">
        <v>14</v>
      </c>
      <c r="E23" s="29">
        <v>698.69</v>
      </c>
      <c r="F23" s="30" t="s">
        <v>159</v>
      </c>
      <c r="G23" s="29">
        <v>475.65</v>
      </c>
      <c r="H23" s="30" t="s">
        <v>159</v>
      </c>
      <c r="I23" s="31" t="s">
        <v>126</v>
      </c>
      <c r="J23" s="69">
        <f>E23-G23</f>
        <v>223.04000000000008</v>
      </c>
      <c r="K23" s="71">
        <f>E23/G23*100-100</f>
        <v>46.891621990959749</v>
      </c>
    </row>
    <row r="24" spans="1:12" s="4" customFormat="1" ht="30" x14ac:dyDescent="0.3">
      <c r="A24" s="92">
        <v>8</v>
      </c>
      <c r="B24" s="140" t="s">
        <v>244</v>
      </c>
      <c r="C24" s="92">
        <v>699</v>
      </c>
      <c r="D24" s="127" t="s">
        <v>15</v>
      </c>
      <c r="E24" s="29">
        <v>698.69</v>
      </c>
      <c r="F24" s="30" t="s">
        <v>159</v>
      </c>
      <c r="G24" s="29">
        <v>475.65</v>
      </c>
      <c r="H24" s="30" t="s">
        <v>159</v>
      </c>
      <c r="I24" s="31" t="s">
        <v>126</v>
      </c>
      <c r="J24" s="69">
        <f>E24-G24</f>
        <v>223.04000000000008</v>
      </c>
      <c r="K24" s="71">
        <f>E24/G24*100-100</f>
        <v>46.891621990959749</v>
      </c>
    </row>
    <row r="25" spans="1:12" s="4" customFormat="1" ht="42.75" customHeight="1" x14ac:dyDescent="0.3">
      <c r="A25" s="153">
        <v>9</v>
      </c>
      <c r="B25" s="153" t="s">
        <v>247</v>
      </c>
      <c r="C25" s="153" t="s">
        <v>109</v>
      </c>
      <c r="D25" s="151" t="s">
        <v>207</v>
      </c>
      <c r="E25" s="29">
        <v>1910.44</v>
      </c>
      <c r="F25" s="30" t="s">
        <v>160</v>
      </c>
      <c r="G25" s="29">
        <v>1304.51</v>
      </c>
      <c r="H25" s="30" t="s">
        <v>160</v>
      </c>
      <c r="I25" s="31" t="s">
        <v>126</v>
      </c>
      <c r="J25" s="69">
        <f>E25-G25</f>
        <v>605.93000000000006</v>
      </c>
      <c r="K25" s="71">
        <f>E25/G25*100-100</f>
        <v>46.448858191964803</v>
      </c>
    </row>
    <row r="26" spans="1:12" s="4" customFormat="1" ht="42.75" x14ac:dyDescent="0.3">
      <c r="A26" s="154"/>
      <c r="B26" s="154"/>
      <c r="C26" s="154"/>
      <c r="D26" s="152"/>
      <c r="E26" s="29">
        <v>955.22</v>
      </c>
      <c r="F26" s="30" t="s">
        <v>161</v>
      </c>
      <c r="G26" s="29">
        <v>652.26</v>
      </c>
      <c r="H26" s="30" t="s">
        <v>161</v>
      </c>
      <c r="I26" s="31" t="s">
        <v>126</v>
      </c>
      <c r="J26" s="69">
        <f>E26-G26</f>
        <v>302.96000000000004</v>
      </c>
      <c r="K26" s="71">
        <f>E26/G26*100-100</f>
        <v>46.447735565572032</v>
      </c>
    </row>
    <row r="27" spans="1:12" s="23" customFormat="1" ht="45" customHeight="1" x14ac:dyDescent="0.3">
      <c r="A27" s="126">
        <v>10</v>
      </c>
      <c r="B27" s="140" t="s">
        <v>248</v>
      </c>
      <c r="C27" s="126" t="s">
        <v>16</v>
      </c>
      <c r="D27" s="145" t="s">
        <v>17</v>
      </c>
      <c r="E27" s="34">
        <v>3126.64</v>
      </c>
      <c r="F27" s="30" t="s">
        <v>162</v>
      </c>
      <c r="G27" s="34">
        <v>2684.33</v>
      </c>
      <c r="H27" s="30" t="s">
        <v>162</v>
      </c>
      <c r="I27" s="31" t="s">
        <v>135</v>
      </c>
      <c r="J27" s="69">
        <f>E27-G27</f>
        <v>442.30999999999995</v>
      </c>
      <c r="K27" s="71">
        <f>E27/G27*100-100</f>
        <v>16.477482276769237</v>
      </c>
    </row>
    <row r="28" spans="1:12" s="23" customFormat="1" ht="60" x14ac:dyDescent="0.3">
      <c r="A28" s="92">
        <v>11</v>
      </c>
      <c r="B28" s="140" t="s">
        <v>248</v>
      </c>
      <c r="C28" s="92" t="s">
        <v>18</v>
      </c>
      <c r="D28" s="127" t="s">
        <v>113</v>
      </c>
      <c r="E28" s="29">
        <v>1131.29</v>
      </c>
      <c r="F28" s="30" t="s">
        <v>163</v>
      </c>
      <c r="G28" s="29">
        <v>801.6</v>
      </c>
      <c r="H28" s="30" t="s">
        <v>163</v>
      </c>
      <c r="I28" s="31" t="s">
        <v>135</v>
      </c>
      <c r="J28" s="69">
        <f>E28-G28</f>
        <v>329.68999999999994</v>
      </c>
      <c r="K28" s="71">
        <f>E28/G28*100-100</f>
        <v>41.128992015968038</v>
      </c>
    </row>
    <row r="29" spans="1:12" s="23" customFormat="1" ht="30" x14ac:dyDescent="0.3">
      <c r="A29" s="92">
        <v>12</v>
      </c>
      <c r="B29" s="140" t="s">
        <v>249</v>
      </c>
      <c r="C29" s="92" t="s">
        <v>19</v>
      </c>
      <c r="D29" s="127" t="s">
        <v>20</v>
      </c>
      <c r="E29" s="108">
        <v>327.86</v>
      </c>
      <c r="F29" s="30" t="s">
        <v>164</v>
      </c>
      <c r="G29" s="29">
        <v>246.66</v>
      </c>
      <c r="H29" s="30" t="s">
        <v>164</v>
      </c>
      <c r="I29" s="31" t="s">
        <v>135</v>
      </c>
      <c r="J29" s="69">
        <f>E29-G29</f>
        <v>81.200000000000017</v>
      </c>
      <c r="K29" s="71">
        <f>E29/G29*100-100</f>
        <v>32.91980864347687</v>
      </c>
    </row>
    <row r="30" spans="1:12" s="23" customFormat="1" ht="30" x14ac:dyDescent="0.3">
      <c r="A30" s="92">
        <v>13</v>
      </c>
      <c r="B30" s="140" t="s">
        <v>244</v>
      </c>
      <c r="C30" s="92" t="s">
        <v>21</v>
      </c>
      <c r="D30" s="127" t="s">
        <v>22</v>
      </c>
      <c r="E30" s="29">
        <v>448.82</v>
      </c>
      <c r="F30" s="30" t="s">
        <v>153</v>
      </c>
      <c r="G30" s="29">
        <v>347.04</v>
      </c>
      <c r="H30" s="30" t="s">
        <v>153</v>
      </c>
      <c r="I30" s="31" t="s">
        <v>135</v>
      </c>
      <c r="J30" s="69">
        <f>E30-G30</f>
        <v>101.77999999999997</v>
      </c>
      <c r="K30" s="71">
        <f>E30/G30*100-100</f>
        <v>29.32803135085291</v>
      </c>
    </row>
    <row r="31" spans="1:12" s="23" customFormat="1" ht="30" customHeight="1" x14ac:dyDescent="0.3">
      <c r="A31" s="126">
        <v>14</v>
      </c>
      <c r="B31" s="140" t="s">
        <v>244</v>
      </c>
      <c r="C31" s="126" t="s">
        <v>23</v>
      </c>
      <c r="D31" s="145" t="s">
        <v>24</v>
      </c>
      <c r="E31" s="29">
        <v>573.76</v>
      </c>
      <c r="F31" s="30" t="s">
        <v>163</v>
      </c>
      <c r="G31" s="29">
        <v>457.55</v>
      </c>
      <c r="H31" s="30" t="s">
        <v>163</v>
      </c>
      <c r="I31" s="31" t="s">
        <v>135</v>
      </c>
      <c r="J31" s="69">
        <f>E31-G31</f>
        <v>116.20999999999998</v>
      </c>
      <c r="K31" s="71">
        <f>E31/G31*100-100</f>
        <v>25.398317123811594</v>
      </c>
    </row>
    <row r="32" spans="1:12" s="4" customFormat="1" ht="30" x14ac:dyDescent="0.3">
      <c r="A32" s="92">
        <v>15</v>
      </c>
      <c r="B32" s="140" t="s">
        <v>244</v>
      </c>
      <c r="C32" s="92" t="s">
        <v>110</v>
      </c>
      <c r="D32" s="127" t="s">
        <v>25</v>
      </c>
      <c r="E32" s="108">
        <v>498.16</v>
      </c>
      <c r="F32" s="30" t="s">
        <v>165</v>
      </c>
      <c r="G32" s="29">
        <v>385.24</v>
      </c>
      <c r="H32" s="30" t="s">
        <v>165</v>
      </c>
      <c r="I32" s="31" t="s">
        <v>135</v>
      </c>
      <c r="J32" s="69">
        <f>E32-G32</f>
        <v>112.92000000000002</v>
      </c>
      <c r="K32" s="71">
        <f>E32/G32*100-100</f>
        <v>29.31159796490499</v>
      </c>
    </row>
    <row r="33" spans="1:11" s="23" customFormat="1" ht="30" x14ac:dyDescent="0.3">
      <c r="A33" s="92">
        <v>16</v>
      </c>
      <c r="B33" s="140" t="s">
        <v>249</v>
      </c>
      <c r="C33" s="92" t="s">
        <v>26</v>
      </c>
      <c r="D33" s="127" t="s">
        <v>27</v>
      </c>
      <c r="E33" s="108">
        <v>450</v>
      </c>
      <c r="F33" s="30" t="s">
        <v>153</v>
      </c>
      <c r="G33" s="29">
        <v>357.51</v>
      </c>
      <c r="H33" s="30" t="s">
        <v>153</v>
      </c>
      <c r="I33" s="31" t="s">
        <v>135</v>
      </c>
      <c r="J33" s="69">
        <f>E33-G33</f>
        <v>92.490000000000009</v>
      </c>
      <c r="K33" s="71">
        <f>E33/G33*100-100</f>
        <v>25.870605018041459</v>
      </c>
    </row>
    <row r="34" spans="1:11" s="23" customFormat="1" ht="32.25" customHeight="1" x14ac:dyDescent="0.3">
      <c r="A34" s="103">
        <v>17</v>
      </c>
      <c r="B34" s="103" t="s">
        <v>250</v>
      </c>
      <c r="C34" s="103" t="s">
        <v>239</v>
      </c>
      <c r="D34" s="133" t="s">
        <v>243</v>
      </c>
      <c r="E34" s="138">
        <v>513.78</v>
      </c>
      <c r="F34" s="139" t="s">
        <v>166</v>
      </c>
      <c r="G34" s="32"/>
      <c r="H34" s="33"/>
      <c r="I34" s="31"/>
      <c r="J34" s="69"/>
      <c r="K34" s="71"/>
    </row>
    <row r="35" spans="1:11" s="23" customFormat="1" ht="24" customHeight="1" x14ac:dyDescent="0.3">
      <c r="A35" s="126">
        <v>18</v>
      </c>
      <c r="B35" s="140" t="s">
        <v>244</v>
      </c>
      <c r="C35" s="126" t="s">
        <v>28</v>
      </c>
      <c r="D35" s="145" t="s">
        <v>29</v>
      </c>
      <c r="E35" s="34">
        <v>4182.99</v>
      </c>
      <c r="F35" s="30" t="s">
        <v>232</v>
      </c>
      <c r="G35" s="34">
        <v>3321.63</v>
      </c>
      <c r="H35" s="30" t="s">
        <v>167</v>
      </c>
      <c r="I35" s="31" t="s">
        <v>135</v>
      </c>
      <c r="J35" s="69">
        <f>E35-G35</f>
        <v>861.35999999999967</v>
      </c>
      <c r="K35" s="71">
        <f>E35/G35*100-100</f>
        <v>25.931846713812192</v>
      </c>
    </row>
    <row r="36" spans="1:11" s="4" customFormat="1" ht="30" customHeight="1" x14ac:dyDescent="0.3">
      <c r="A36" s="103">
        <v>19</v>
      </c>
      <c r="B36" s="140" t="s">
        <v>251</v>
      </c>
      <c r="C36" s="130" t="s">
        <v>238</v>
      </c>
      <c r="D36" s="5" t="s">
        <v>210</v>
      </c>
      <c r="E36" s="29">
        <v>657.15</v>
      </c>
      <c r="F36" s="35" t="s">
        <v>168</v>
      </c>
      <c r="G36" s="29">
        <v>519.13</v>
      </c>
      <c r="H36" s="35" t="s">
        <v>168</v>
      </c>
      <c r="I36" s="31" t="s">
        <v>133</v>
      </c>
      <c r="J36" s="69">
        <f>E36-G36</f>
        <v>138.01999999999998</v>
      </c>
      <c r="K36" s="71">
        <f>E36/G36*100-100</f>
        <v>26.586789436172054</v>
      </c>
    </row>
    <row r="37" spans="1:11" s="3" customFormat="1" ht="18.75" customHeight="1" x14ac:dyDescent="0.3">
      <c r="A37" s="155">
        <v>20</v>
      </c>
      <c r="B37" s="155" t="s">
        <v>252</v>
      </c>
      <c r="C37" s="155">
        <v>118</v>
      </c>
      <c r="D37" s="6" t="s">
        <v>30</v>
      </c>
      <c r="E37" s="36"/>
      <c r="F37" s="37"/>
      <c r="G37" s="36"/>
      <c r="H37" s="37"/>
      <c r="I37" s="31"/>
      <c r="J37" s="69"/>
      <c r="K37" s="71"/>
    </row>
    <row r="38" spans="1:11" s="3" customFormat="1" ht="24" x14ac:dyDescent="0.3">
      <c r="A38" s="156"/>
      <c r="B38" s="156"/>
      <c r="C38" s="156"/>
      <c r="D38" s="5" t="s">
        <v>31</v>
      </c>
      <c r="E38" s="38">
        <v>3820</v>
      </c>
      <c r="F38" s="35" t="s">
        <v>169</v>
      </c>
      <c r="G38" s="38">
        <v>2800</v>
      </c>
      <c r="H38" s="35" t="s">
        <v>169</v>
      </c>
      <c r="I38" s="31" t="s">
        <v>134</v>
      </c>
      <c r="J38" s="69">
        <f>E38-G38</f>
        <v>1020</v>
      </c>
      <c r="K38" s="71">
        <f>E38/G38*100-100</f>
        <v>36.428571428571445</v>
      </c>
    </row>
    <row r="39" spans="1:11" s="3" customFormat="1" ht="24" x14ac:dyDescent="0.3">
      <c r="A39" s="157"/>
      <c r="B39" s="157"/>
      <c r="C39" s="157"/>
      <c r="D39" s="5" t="s">
        <v>80</v>
      </c>
      <c r="E39" s="38">
        <v>6599</v>
      </c>
      <c r="F39" s="35" t="s">
        <v>169</v>
      </c>
      <c r="G39" s="38">
        <v>4836</v>
      </c>
      <c r="H39" s="35" t="s">
        <v>169</v>
      </c>
      <c r="I39" s="31" t="s">
        <v>134</v>
      </c>
      <c r="J39" s="69">
        <f>E39-G39</f>
        <v>1763</v>
      </c>
      <c r="K39" s="71">
        <f>E39/G39*100-100</f>
        <v>36.455748552522749</v>
      </c>
    </row>
    <row r="40" spans="1:11" ht="30" x14ac:dyDescent="0.3">
      <c r="A40" s="153">
        <v>21</v>
      </c>
      <c r="B40" s="153" t="s">
        <v>246</v>
      </c>
      <c r="C40" s="153">
        <v>603</v>
      </c>
      <c r="D40" s="7" t="s">
        <v>215</v>
      </c>
      <c r="E40" s="105">
        <v>498.16</v>
      </c>
      <c r="F40" s="35" t="s">
        <v>170</v>
      </c>
      <c r="G40" s="38">
        <v>385.24</v>
      </c>
      <c r="H40" s="35" t="s">
        <v>170</v>
      </c>
      <c r="I40" s="31" t="s">
        <v>135</v>
      </c>
      <c r="J40" s="69">
        <f>E40-G40</f>
        <v>112.92000000000002</v>
      </c>
      <c r="K40" s="71">
        <f>E40/G40*100-100</f>
        <v>29.31159796490499</v>
      </c>
    </row>
    <row r="41" spans="1:11" ht="30" x14ac:dyDescent="0.3">
      <c r="A41" s="159"/>
      <c r="B41" s="159"/>
      <c r="C41" s="159"/>
      <c r="D41" s="7" t="s">
        <v>114</v>
      </c>
      <c r="E41" s="38">
        <v>598.42999999999995</v>
      </c>
      <c r="F41" s="35" t="s">
        <v>171</v>
      </c>
      <c r="G41" s="38">
        <v>462.73</v>
      </c>
      <c r="H41" s="35" t="s">
        <v>171</v>
      </c>
      <c r="I41" s="31" t="s">
        <v>135</v>
      </c>
      <c r="J41" s="69">
        <f>E41-G41</f>
        <v>135.69999999999993</v>
      </c>
      <c r="K41" s="71">
        <f>E41/G41*100-100</f>
        <v>29.325956821472545</v>
      </c>
    </row>
    <row r="42" spans="1:11" ht="24" x14ac:dyDescent="0.3">
      <c r="A42" s="154"/>
      <c r="B42" s="154"/>
      <c r="C42" s="154"/>
      <c r="D42" s="7" t="s">
        <v>115</v>
      </c>
      <c r="E42" s="38">
        <v>748.05</v>
      </c>
      <c r="F42" s="35" t="s">
        <v>170</v>
      </c>
      <c r="G42" s="38">
        <v>578.41</v>
      </c>
      <c r="H42" s="35" t="s">
        <v>170</v>
      </c>
      <c r="I42" s="31" t="s">
        <v>135</v>
      </c>
      <c r="J42" s="69">
        <f>E42-G42</f>
        <v>169.64</v>
      </c>
      <c r="K42" s="71">
        <f>E42/G42*100-100</f>
        <v>29.328676890095267</v>
      </c>
    </row>
    <row r="43" spans="1:11" s="3" customFormat="1" ht="30" customHeight="1" x14ac:dyDescent="0.3">
      <c r="A43" s="103">
        <v>22</v>
      </c>
      <c r="B43" s="140" t="s">
        <v>244</v>
      </c>
      <c r="C43" s="92" t="s">
        <v>32</v>
      </c>
      <c r="D43" s="5" t="s">
        <v>33</v>
      </c>
      <c r="E43" s="39">
        <v>1855.79</v>
      </c>
      <c r="F43" s="35" t="s">
        <v>172</v>
      </c>
      <c r="G43" s="39">
        <v>1377.59</v>
      </c>
      <c r="H43" s="35" t="s">
        <v>172</v>
      </c>
      <c r="I43" s="31" t="s">
        <v>135</v>
      </c>
      <c r="J43" s="69">
        <f>E43-G43</f>
        <v>478.20000000000005</v>
      </c>
      <c r="K43" s="71">
        <f>E43/G43*100-100</f>
        <v>34.712795534230082</v>
      </c>
    </row>
    <row r="44" spans="1:11" s="3" customFormat="1" ht="18.75" customHeight="1" x14ac:dyDescent="0.3">
      <c r="A44" s="153">
        <v>23</v>
      </c>
      <c r="B44" s="153" t="s">
        <v>253</v>
      </c>
      <c r="C44" s="8"/>
      <c r="D44" s="131" t="s">
        <v>34</v>
      </c>
      <c r="E44" s="40"/>
      <c r="F44" s="41"/>
      <c r="G44" s="40"/>
      <c r="H44" s="41"/>
      <c r="I44" s="31"/>
      <c r="J44" s="69"/>
      <c r="K44" s="71"/>
    </row>
    <row r="45" spans="1:11" s="3" customFormat="1" ht="24" x14ac:dyDescent="0.3">
      <c r="A45" s="159"/>
      <c r="B45" s="159"/>
      <c r="C45" s="160" t="s">
        <v>137</v>
      </c>
      <c r="D45" s="5" t="s">
        <v>35</v>
      </c>
      <c r="E45" s="39">
        <v>7.6</v>
      </c>
      <c r="F45" s="35" t="s">
        <v>173</v>
      </c>
      <c r="G45" s="39">
        <v>5.6</v>
      </c>
      <c r="H45" s="35" t="s">
        <v>173</v>
      </c>
      <c r="I45" s="31" t="s">
        <v>124</v>
      </c>
      <c r="J45" s="69">
        <f>E45-G45</f>
        <v>2</v>
      </c>
      <c r="K45" s="71">
        <f>E45/G45*100-100</f>
        <v>35.714285714285722</v>
      </c>
    </row>
    <row r="46" spans="1:11" s="3" customFormat="1" ht="24" x14ac:dyDescent="0.3">
      <c r="A46" s="159"/>
      <c r="B46" s="159"/>
      <c r="C46" s="161"/>
      <c r="D46" s="5" t="s">
        <v>36</v>
      </c>
      <c r="E46" s="39">
        <v>10.4</v>
      </c>
      <c r="F46" s="35" t="s">
        <v>173</v>
      </c>
      <c r="G46" s="39">
        <v>7.6</v>
      </c>
      <c r="H46" s="35" t="s">
        <v>173</v>
      </c>
      <c r="I46" s="31" t="s">
        <v>124</v>
      </c>
      <c r="J46" s="69">
        <f>E46-G46</f>
        <v>2.8000000000000007</v>
      </c>
      <c r="K46" s="71">
        <f>E46/G46*100-100</f>
        <v>36.84210526315789</v>
      </c>
    </row>
    <row r="47" spans="1:11" s="3" customFormat="1" ht="24" x14ac:dyDescent="0.3">
      <c r="A47" s="159"/>
      <c r="B47" s="159"/>
      <c r="C47" s="161"/>
      <c r="D47" s="5" t="s">
        <v>37</v>
      </c>
      <c r="E47" s="105">
        <v>32</v>
      </c>
      <c r="F47" s="35" t="s">
        <v>173</v>
      </c>
      <c r="G47" s="38">
        <v>23.4</v>
      </c>
      <c r="H47" s="35" t="s">
        <v>173</v>
      </c>
      <c r="I47" s="31" t="s">
        <v>124</v>
      </c>
      <c r="J47" s="69">
        <f>E47-G47</f>
        <v>8.6000000000000014</v>
      </c>
      <c r="K47" s="71">
        <f>E47/G47*100-100</f>
        <v>36.752136752136749</v>
      </c>
    </row>
    <row r="48" spans="1:11" s="3" customFormat="1" ht="24" x14ac:dyDescent="0.3">
      <c r="A48" s="159"/>
      <c r="B48" s="159"/>
      <c r="C48" s="162"/>
      <c r="D48" s="5" t="s">
        <v>38</v>
      </c>
      <c r="E48" s="105">
        <v>43.8</v>
      </c>
      <c r="F48" s="35" t="s">
        <v>173</v>
      </c>
      <c r="G48" s="38">
        <v>32.1</v>
      </c>
      <c r="H48" s="35" t="s">
        <v>173</v>
      </c>
      <c r="I48" s="31" t="s">
        <v>124</v>
      </c>
      <c r="J48" s="69">
        <f>E48-G48</f>
        <v>11.699999999999996</v>
      </c>
      <c r="K48" s="71">
        <f>E48/G48*100-100</f>
        <v>36.448598130841106</v>
      </c>
    </row>
    <row r="49" spans="1:11" s="3" customFormat="1" ht="24" x14ac:dyDescent="0.3">
      <c r="A49" s="159"/>
      <c r="B49" s="159"/>
      <c r="C49" s="92">
        <v>101</v>
      </c>
      <c r="D49" s="5" t="s">
        <v>39</v>
      </c>
      <c r="E49" s="105">
        <v>278</v>
      </c>
      <c r="F49" s="35" t="s">
        <v>174</v>
      </c>
      <c r="G49" s="38">
        <v>203.6</v>
      </c>
      <c r="H49" s="35" t="s">
        <v>174</v>
      </c>
      <c r="I49" s="31" t="s">
        <v>124</v>
      </c>
      <c r="J49" s="69">
        <f>E49-G49</f>
        <v>74.400000000000006</v>
      </c>
      <c r="K49" s="71">
        <f>E49/G49*100-100</f>
        <v>36.54223968565816</v>
      </c>
    </row>
    <row r="50" spans="1:11" s="3" customFormat="1" ht="18.75" customHeight="1" x14ac:dyDescent="0.3">
      <c r="A50" s="159"/>
      <c r="B50" s="159"/>
      <c r="C50" s="153">
        <v>198</v>
      </c>
      <c r="D50" s="5" t="s">
        <v>40</v>
      </c>
      <c r="E50" s="38"/>
      <c r="F50" s="35"/>
      <c r="G50" s="38"/>
      <c r="H50" s="35"/>
      <c r="I50" s="31"/>
      <c r="J50" s="69"/>
      <c r="K50" s="71"/>
    </row>
    <row r="51" spans="1:11" s="3" customFormat="1" ht="30" customHeight="1" x14ac:dyDescent="0.3">
      <c r="A51" s="159"/>
      <c r="B51" s="159"/>
      <c r="C51" s="159"/>
      <c r="D51" s="5" t="s">
        <v>41</v>
      </c>
      <c r="E51" s="38"/>
      <c r="F51" s="35"/>
      <c r="G51" s="38"/>
      <c r="H51" s="35"/>
      <c r="I51" s="31"/>
      <c r="J51" s="69"/>
      <c r="K51" s="71"/>
    </row>
    <row r="52" spans="1:11" s="3" customFormat="1" ht="28.5" x14ac:dyDescent="0.3">
      <c r="A52" s="159"/>
      <c r="B52" s="159"/>
      <c r="C52" s="159"/>
      <c r="D52" s="5" t="s">
        <v>42</v>
      </c>
      <c r="E52" s="105">
        <v>153</v>
      </c>
      <c r="F52" s="35" t="s">
        <v>175</v>
      </c>
      <c r="G52" s="38">
        <v>112</v>
      </c>
      <c r="H52" s="35" t="s">
        <v>175</v>
      </c>
      <c r="I52" s="31" t="s">
        <v>124</v>
      </c>
      <c r="J52" s="69">
        <f>E52-G52</f>
        <v>41</v>
      </c>
      <c r="K52" s="71">
        <f>E52/G52*100-100</f>
        <v>36.607142857142861</v>
      </c>
    </row>
    <row r="53" spans="1:11" s="3" customFormat="1" ht="28.5" x14ac:dyDescent="0.3">
      <c r="A53" s="159"/>
      <c r="B53" s="159"/>
      <c r="C53" s="159"/>
      <c r="D53" s="5" t="s">
        <v>43</v>
      </c>
      <c r="E53" s="105">
        <v>514</v>
      </c>
      <c r="F53" s="35" t="s">
        <v>175</v>
      </c>
      <c r="G53" s="38">
        <v>377</v>
      </c>
      <c r="H53" s="35" t="s">
        <v>175</v>
      </c>
      <c r="I53" s="31" t="s">
        <v>124</v>
      </c>
      <c r="J53" s="69">
        <f>E53-G53</f>
        <v>137</v>
      </c>
      <c r="K53" s="71">
        <f>E53/G53*100-100</f>
        <v>36.33952254641909</v>
      </c>
    </row>
    <row r="54" spans="1:11" s="3" customFormat="1" ht="28.5" x14ac:dyDescent="0.3">
      <c r="A54" s="159"/>
      <c r="B54" s="159"/>
      <c r="C54" s="159"/>
      <c r="D54" s="5" t="s">
        <v>44</v>
      </c>
      <c r="E54" s="105">
        <v>827</v>
      </c>
      <c r="F54" s="35" t="s">
        <v>175</v>
      </c>
      <c r="G54" s="38">
        <v>606</v>
      </c>
      <c r="H54" s="35" t="s">
        <v>175</v>
      </c>
      <c r="I54" s="31" t="s">
        <v>124</v>
      </c>
      <c r="J54" s="69">
        <f>E54-G54</f>
        <v>221</v>
      </c>
      <c r="K54" s="71">
        <f>E54/G54*100-100</f>
        <v>36.468646864686463</v>
      </c>
    </row>
    <row r="55" spans="1:11" s="3" customFormat="1" ht="30" customHeight="1" x14ac:dyDescent="0.3">
      <c r="A55" s="159"/>
      <c r="B55" s="159"/>
      <c r="C55" s="159"/>
      <c r="D55" s="5" t="s">
        <v>45</v>
      </c>
      <c r="E55" s="38"/>
      <c r="F55" s="35"/>
      <c r="G55" s="38"/>
      <c r="H55" s="35"/>
      <c r="I55" s="31"/>
      <c r="J55" s="69"/>
      <c r="K55" s="71"/>
    </row>
    <row r="56" spans="1:11" s="3" customFormat="1" ht="28.5" x14ac:dyDescent="0.3">
      <c r="A56" s="159"/>
      <c r="B56" s="159"/>
      <c r="C56" s="159"/>
      <c r="D56" s="5" t="s">
        <v>42</v>
      </c>
      <c r="E56" s="105">
        <v>28</v>
      </c>
      <c r="F56" s="35" t="s">
        <v>175</v>
      </c>
      <c r="G56" s="38">
        <v>20</v>
      </c>
      <c r="H56" s="35" t="s">
        <v>175</v>
      </c>
      <c r="I56" s="31" t="s">
        <v>124</v>
      </c>
      <c r="J56" s="69">
        <f>E56-G56</f>
        <v>8</v>
      </c>
      <c r="K56" s="71">
        <f>E56/G56*100-100</f>
        <v>40</v>
      </c>
    </row>
    <row r="57" spans="1:11" s="3" customFormat="1" ht="28.5" x14ac:dyDescent="0.3">
      <c r="A57" s="159"/>
      <c r="B57" s="159"/>
      <c r="C57" s="159"/>
      <c r="D57" s="5" t="s">
        <v>43</v>
      </c>
      <c r="E57" s="105">
        <v>146</v>
      </c>
      <c r="F57" s="35" t="s">
        <v>175</v>
      </c>
      <c r="G57" s="38">
        <v>107</v>
      </c>
      <c r="H57" s="35" t="s">
        <v>175</v>
      </c>
      <c r="I57" s="31" t="s">
        <v>124</v>
      </c>
      <c r="J57" s="69">
        <f>E57-G57</f>
        <v>39</v>
      </c>
      <c r="K57" s="71">
        <f>E57/G57*100-100</f>
        <v>36.448598130841106</v>
      </c>
    </row>
    <row r="58" spans="1:11" s="3" customFormat="1" ht="28.5" x14ac:dyDescent="0.3">
      <c r="A58" s="154"/>
      <c r="B58" s="154"/>
      <c r="C58" s="154"/>
      <c r="D58" s="5" t="s">
        <v>44</v>
      </c>
      <c r="E58" s="105">
        <v>222</v>
      </c>
      <c r="F58" s="35" t="s">
        <v>175</v>
      </c>
      <c r="G58" s="38">
        <v>163</v>
      </c>
      <c r="H58" s="35" t="s">
        <v>175</v>
      </c>
      <c r="I58" s="31" t="s">
        <v>124</v>
      </c>
      <c r="J58" s="69">
        <f>E58-G58</f>
        <v>59</v>
      </c>
      <c r="K58" s="71">
        <f>E58/G58*100-100</f>
        <v>36.196319018404893</v>
      </c>
    </row>
    <row r="59" spans="1:11" ht="30" x14ac:dyDescent="0.3">
      <c r="A59" s="92">
        <v>24</v>
      </c>
      <c r="B59" s="140" t="s">
        <v>244</v>
      </c>
      <c r="C59" s="106" t="s">
        <v>111</v>
      </c>
      <c r="D59" s="9" t="s">
        <v>46</v>
      </c>
      <c r="E59" s="38">
        <v>164.63</v>
      </c>
      <c r="F59" s="35" t="s">
        <v>176</v>
      </c>
      <c r="G59" s="38">
        <v>127.28</v>
      </c>
      <c r="H59" s="35" t="s">
        <v>176</v>
      </c>
      <c r="I59" s="31" t="s">
        <v>135</v>
      </c>
      <c r="J59" s="69">
        <f>E59-G59</f>
        <v>37.349999999999994</v>
      </c>
      <c r="K59" s="71">
        <f>E59/G59*100-100</f>
        <v>29.344751728472659</v>
      </c>
    </row>
    <row r="60" spans="1:11" s="3" customFormat="1" ht="30" x14ac:dyDescent="0.3">
      <c r="A60" s="92">
        <v>25</v>
      </c>
      <c r="B60" s="140" t="s">
        <v>244</v>
      </c>
      <c r="C60" s="92" t="s">
        <v>47</v>
      </c>
      <c r="D60" s="5" t="s">
        <v>48</v>
      </c>
      <c r="E60" s="38">
        <v>86.59</v>
      </c>
      <c r="F60" s="35" t="s">
        <v>177</v>
      </c>
      <c r="G60" s="38">
        <v>61.67</v>
      </c>
      <c r="H60" s="35" t="s">
        <v>177</v>
      </c>
      <c r="I60" s="31" t="s">
        <v>135</v>
      </c>
      <c r="J60" s="69">
        <f>E60-G60</f>
        <v>24.92</v>
      </c>
      <c r="K60" s="71">
        <f>E60/G60*100-100</f>
        <v>40.408626560726447</v>
      </c>
    </row>
    <row r="61" spans="1:11" ht="30" x14ac:dyDescent="0.3">
      <c r="A61" s="92">
        <v>26</v>
      </c>
      <c r="B61" s="140" t="s">
        <v>253</v>
      </c>
      <c r="C61" s="92" t="s">
        <v>49</v>
      </c>
      <c r="D61" s="5" t="s">
        <v>50</v>
      </c>
      <c r="E61" s="105">
        <v>916.96</v>
      </c>
      <c r="F61" s="35" t="s">
        <v>178</v>
      </c>
      <c r="G61" s="38">
        <v>717.73</v>
      </c>
      <c r="H61" s="35" t="s">
        <v>178</v>
      </c>
      <c r="I61" s="31" t="s">
        <v>135</v>
      </c>
      <c r="J61" s="69">
        <f>E61-G61</f>
        <v>199.23000000000002</v>
      </c>
      <c r="K61" s="71">
        <f>E61/G61*100-100</f>
        <v>27.7583492399649</v>
      </c>
    </row>
    <row r="62" spans="1:11" s="3" customFormat="1" ht="30" customHeight="1" x14ac:dyDescent="0.3">
      <c r="A62" s="103">
        <v>27</v>
      </c>
      <c r="B62" s="146" t="s">
        <v>253</v>
      </c>
      <c r="C62" s="126" t="s">
        <v>212</v>
      </c>
      <c r="D62" s="5" t="s">
        <v>78</v>
      </c>
      <c r="E62" s="43" t="s">
        <v>262</v>
      </c>
      <c r="F62" s="44" t="s">
        <v>180</v>
      </c>
      <c r="G62" s="43" t="s">
        <v>179</v>
      </c>
      <c r="H62" s="44" t="s">
        <v>180</v>
      </c>
      <c r="I62" s="31"/>
      <c r="J62" s="69">
        <f>E62-G62</f>
        <v>191.45000000000005</v>
      </c>
      <c r="K62" s="71">
        <f>E62/G62*100-100</f>
        <v>65.085840557538688</v>
      </c>
    </row>
    <row r="63" spans="1:11" s="3" customFormat="1" ht="30" customHeight="1" x14ac:dyDescent="0.3">
      <c r="A63" s="103">
        <v>28</v>
      </c>
      <c r="B63" s="140" t="s">
        <v>254</v>
      </c>
      <c r="C63" s="126" t="s">
        <v>88</v>
      </c>
      <c r="D63" s="5" t="s">
        <v>79</v>
      </c>
      <c r="E63" s="43" t="s">
        <v>258</v>
      </c>
      <c r="F63" s="45" t="s">
        <v>182</v>
      </c>
      <c r="G63" s="43" t="s">
        <v>181</v>
      </c>
      <c r="H63" s="45" t="s">
        <v>182</v>
      </c>
      <c r="I63" s="31" t="s">
        <v>125</v>
      </c>
      <c r="J63" s="69">
        <f>E63-G63</f>
        <v>228.18000000000006</v>
      </c>
      <c r="K63" s="71">
        <f>E63/G63*100-100</f>
        <v>24.056424745919955</v>
      </c>
    </row>
    <row r="64" spans="1:11" s="3" customFormat="1" ht="45" customHeight="1" x14ac:dyDescent="0.3">
      <c r="A64" s="103">
        <v>29</v>
      </c>
      <c r="B64" s="140" t="s">
        <v>253</v>
      </c>
      <c r="C64" s="126" t="s">
        <v>213</v>
      </c>
      <c r="D64" s="5" t="s">
        <v>144</v>
      </c>
      <c r="E64" s="46" t="s">
        <v>263</v>
      </c>
      <c r="F64" s="47" t="s">
        <v>184</v>
      </c>
      <c r="G64" s="46" t="s">
        <v>183</v>
      </c>
      <c r="H64" s="47" t="s">
        <v>184</v>
      </c>
      <c r="I64" s="31" t="s">
        <v>145</v>
      </c>
      <c r="J64" s="69">
        <f>E64-G64</f>
        <v>96.28000000000003</v>
      </c>
      <c r="K64" s="71">
        <f>E64/G64*100-100</f>
        <v>28.926811681288314</v>
      </c>
    </row>
    <row r="65" spans="1:11" s="3" customFormat="1" ht="45" customHeight="1" x14ac:dyDescent="0.3">
      <c r="A65" s="103">
        <v>30</v>
      </c>
      <c r="B65" s="140" t="s">
        <v>253</v>
      </c>
      <c r="C65" s="126" t="s">
        <v>214</v>
      </c>
      <c r="D65" s="42" t="s">
        <v>150</v>
      </c>
      <c r="E65" s="46" t="s">
        <v>264</v>
      </c>
      <c r="F65" s="47" t="s">
        <v>202</v>
      </c>
      <c r="G65" s="43"/>
      <c r="H65" s="45"/>
      <c r="I65" s="31"/>
      <c r="J65" s="69">
        <f>E65-G65</f>
        <v>451.17</v>
      </c>
      <c r="K65" s="71">
        <v>100</v>
      </c>
    </row>
    <row r="66" spans="1:11" s="3" customFormat="1" ht="45" customHeight="1" x14ac:dyDescent="0.3">
      <c r="A66" s="104">
        <v>31</v>
      </c>
      <c r="B66" s="140" t="s">
        <v>244</v>
      </c>
      <c r="C66" s="92" t="s">
        <v>209</v>
      </c>
      <c r="D66" s="42" t="s">
        <v>208</v>
      </c>
      <c r="E66" s="46" t="s">
        <v>234</v>
      </c>
      <c r="F66" s="47" t="s">
        <v>153</v>
      </c>
      <c r="G66" s="94"/>
      <c r="H66" s="47"/>
      <c r="I66" s="31"/>
      <c r="J66" s="69"/>
      <c r="K66" s="71"/>
    </row>
    <row r="67" spans="1:11" s="3" customFormat="1" ht="30.75" x14ac:dyDescent="0.3">
      <c r="A67" s="153">
        <v>32</v>
      </c>
      <c r="B67" s="163" t="s">
        <v>244</v>
      </c>
      <c r="C67" s="153" t="s">
        <v>218</v>
      </c>
      <c r="D67" s="109" t="s">
        <v>225</v>
      </c>
      <c r="E67" s="115"/>
      <c r="F67" s="102"/>
      <c r="G67" s="94"/>
      <c r="H67" s="47"/>
      <c r="I67" s="31"/>
      <c r="J67" s="69">
        <f>E66-G67</f>
        <v>158.72999999999999</v>
      </c>
      <c r="K67" s="71"/>
    </row>
    <row r="68" spans="1:11" s="3" customFormat="1" x14ac:dyDescent="0.3">
      <c r="A68" s="159"/>
      <c r="B68" s="159"/>
      <c r="C68" s="159"/>
      <c r="D68" s="109" t="s">
        <v>226</v>
      </c>
      <c r="E68" s="115">
        <v>618.72</v>
      </c>
      <c r="F68" s="35" t="s">
        <v>211</v>
      </c>
      <c r="G68" s="94"/>
      <c r="H68" s="47"/>
      <c r="I68" s="31"/>
      <c r="J68" s="69"/>
      <c r="K68" s="71"/>
    </row>
    <row r="69" spans="1:11" s="3" customFormat="1" x14ac:dyDescent="0.3">
      <c r="A69" s="154"/>
      <c r="B69" s="154"/>
      <c r="C69" s="154"/>
      <c r="D69" s="109" t="s">
        <v>227</v>
      </c>
      <c r="E69" s="115">
        <v>396.47</v>
      </c>
      <c r="F69" s="35" t="s">
        <v>211</v>
      </c>
      <c r="G69" s="94"/>
      <c r="H69" s="47"/>
      <c r="I69" s="31"/>
      <c r="J69" s="69"/>
      <c r="K69" s="71"/>
    </row>
    <row r="70" spans="1:11" s="3" customFormat="1" ht="42.75" x14ac:dyDescent="0.3">
      <c r="A70" s="114">
        <v>33</v>
      </c>
      <c r="B70" s="114"/>
      <c r="C70" s="114"/>
      <c r="D70" s="109" t="s">
        <v>221</v>
      </c>
      <c r="E70" s="116">
        <v>0.06</v>
      </c>
      <c r="F70" s="35" t="s">
        <v>222</v>
      </c>
      <c r="G70" s="94"/>
      <c r="H70" s="47"/>
      <c r="I70" s="31"/>
      <c r="J70" s="69"/>
      <c r="K70" s="71"/>
    </row>
    <row r="71" spans="1:11" s="3" customFormat="1" ht="30.75" x14ac:dyDescent="0.3">
      <c r="A71" s="153">
        <v>34</v>
      </c>
      <c r="B71" s="153" t="s">
        <v>255</v>
      </c>
      <c r="C71" s="153">
        <v>157</v>
      </c>
      <c r="D71" s="128" t="s">
        <v>233</v>
      </c>
      <c r="E71" s="116"/>
      <c r="F71" s="35"/>
      <c r="G71" s="94"/>
      <c r="H71" s="47"/>
      <c r="I71" s="31"/>
      <c r="J71" s="69"/>
      <c r="K71" s="71"/>
    </row>
    <row r="72" spans="1:11" s="3" customFormat="1" ht="42.75" x14ac:dyDescent="0.3">
      <c r="A72" s="159"/>
      <c r="B72" s="159"/>
      <c r="C72" s="159"/>
      <c r="D72" s="129" t="s">
        <v>230</v>
      </c>
      <c r="E72" s="119">
        <v>395.19</v>
      </c>
      <c r="F72" s="98" t="s">
        <v>235</v>
      </c>
      <c r="G72" s="94"/>
      <c r="H72" s="47"/>
      <c r="I72" s="31"/>
      <c r="J72" s="69"/>
      <c r="K72" s="71"/>
    </row>
    <row r="73" spans="1:11" s="3" customFormat="1" ht="18.75" customHeight="1" x14ac:dyDescent="0.3">
      <c r="A73" s="164" t="s">
        <v>51</v>
      </c>
      <c r="B73" s="165"/>
      <c r="C73" s="165"/>
      <c r="D73" s="166"/>
      <c r="E73" s="96"/>
      <c r="F73" s="95"/>
      <c r="H73" s="48"/>
      <c r="I73" s="31"/>
      <c r="J73" s="69">
        <f>E73-G73</f>
        <v>0</v>
      </c>
      <c r="K73" s="71"/>
    </row>
    <row r="74" spans="1:11" s="3" customFormat="1" ht="24" customHeight="1" x14ac:dyDescent="0.3">
      <c r="A74" s="93">
        <v>1</v>
      </c>
      <c r="B74" s="142" t="s">
        <v>244</v>
      </c>
      <c r="C74" s="93" t="s">
        <v>89</v>
      </c>
      <c r="D74" s="79" t="s">
        <v>52</v>
      </c>
      <c r="E74" s="80">
        <v>6732.23</v>
      </c>
      <c r="F74" s="81" t="s">
        <v>185</v>
      </c>
      <c r="G74" s="49">
        <v>4985.78</v>
      </c>
      <c r="H74" s="50" t="s">
        <v>185</v>
      </c>
      <c r="I74" s="51" t="s">
        <v>134</v>
      </c>
      <c r="J74" s="69">
        <f>E74-G74</f>
        <v>1746.4499999999998</v>
      </c>
      <c r="K74" s="71">
        <f>E74/G74*100-100</f>
        <v>35.028621399259492</v>
      </c>
    </row>
    <row r="75" spans="1:11" s="3" customFormat="1" ht="30" customHeight="1" x14ac:dyDescent="0.3">
      <c r="A75" s="12" t="s">
        <v>91</v>
      </c>
      <c r="B75" s="140" t="s">
        <v>256</v>
      </c>
      <c r="C75" s="92" t="s">
        <v>90</v>
      </c>
      <c r="D75" s="144" t="s">
        <v>93</v>
      </c>
      <c r="E75" s="49">
        <v>2306.89</v>
      </c>
      <c r="F75" s="52" t="s">
        <v>186</v>
      </c>
      <c r="G75" s="49">
        <v>1765.62</v>
      </c>
      <c r="H75" s="52" t="s">
        <v>186</v>
      </c>
      <c r="I75" s="31" t="s">
        <v>134</v>
      </c>
      <c r="J75" s="69">
        <f>E75-G75</f>
        <v>541.27</v>
      </c>
      <c r="K75" s="71">
        <f>E75/G75*100-100</f>
        <v>30.656086813697186</v>
      </c>
    </row>
    <row r="76" spans="1:11" s="3" customFormat="1" ht="30" customHeight="1" x14ac:dyDescent="0.3">
      <c r="A76" s="12" t="s">
        <v>92</v>
      </c>
      <c r="B76" s="140" t="s">
        <v>256</v>
      </c>
      <c r="C76" s="92" t="s">
        <v>94</v>
      </c>
      <c r="D76" s="144" t="s">
        <v>95</v>
      </c>
      <c r="E76" s="49">
        <v>2306.89</v>
      </c>
      <c r="F76" s="52" t="s">
        <v>186</v>
      </c>
      <c r="G76" s="53">
        <v>1765.62</v>
      </c>
      <c r="H76" s="52" t="s">
        <v>186</v>
      </c>
      <c r="I76" s="31" t="s">
        <v>134</v>
      </c>
      <c r="J76" s="69">
        <f>E76-G76</f>
        <v>541.27</v>
      </c>
      <c r="K76" s="71">
        <f>E76/G76*100-100</f>
        <v>30.656086813697186</v>
      </c>
    </row>
    <row r="77" spans="1:11" s="3" customFormat="1" ht="24" customHeight="1" x14ac:dyDescent="0.3">
      <c r="A77" s="92">
        <v>3</v>
      </c>
      <c r="B77" s="140" t="s">
        <v>244</v>
      </c>
      <c r="C77" s="92" t="s">
        <v>96</v>
      </c>
      <c r="D77" s="144" t="s">
        <v>53</v>
      </c>
      <c r="E77" s="54">
        <v>55.89</v>
      </c>
      <c r="F77" s="52" t="s">
        <v>187</v>
      </c>
      <c r="G77" s="54">
        <v>41.01</v>
      </c>
      <c r="H77" s="52" t="s">
        <v>187</v>
      </c>
      <c r="I77" s="31" t="s">
        <v>134</v>
      </c>
      <c r="J77" s="69">
        <f>E77-G77</f>
        <v>14.880000000000003</v>
      </c>
      <c r="K77" s="71">
        <f>E77/G77*100-100</f>
        <v>36.28383321141186</v>
      </c>
    </row>
    <row r="78" spans="1:11" s="3" customFormat="1" ht="30" customHeight="1" x14ac:dyDescent="0.3">
      <c r="A78" s="92">
        <v>4</v>
      </c>
      <c r="B78" s="140" t="s">
        <v>256</v>
      </c>
      <c r="C78" s="92" t="s">
        <v>97</v>
      </c>
      <c r="D78" s="11" t="s">
        <v>54</v>
      </c>
      <c r="E78" s="54">
        <v>141.47</v>
      </c>
      <c r="F78" s="52" t="s">
        <v>188</v>
      </c>
      <c r="G78" s="54">
        <v>96.85</v>
      </c>
      <c r="H78" s="52" t="s">
        <v>188</v>
      </c>
      <c r="I78" s="31" t="s">
        <v>127</v>
      </c>
      <c r="J78" s="69">
        <f>E78-G78</f>
        <v>44.620000000000005</v>
      </c>
      <c r="K78" s="71">
        <f>E78/G78*100-100</f>
        <v>46.071244192049562</v>
      </c>
    </row>
    <row r="79" spans="1:11" s="3" customFormat="1" ht="30" customHeight="1" x14ac:dyDescent="0.3">
      <c r="A79" s="92">
        <v>5</v>
      </c>
      <c r="B79" s="140" t="s">
        <v>256</v>
      </c>
      <c r="C79" s="74" t="s">
        <v>98</v>
      </c>
      <c r="D79" s="82" t="s">
        <v>55</v>
      </c>
      <c r="E79" s="54">
        <v>53.69</v>
      </c>
      <c r="F79" s="52" t="s">
        <v>188</v>
      </c>
      <c r="G79" s="54">
        <v>53.69</v>
      </c>
      <c r="H79" s="52" t="s">
        <v>188</v>
      </c>
      <c r="I79" s="31" t="s">
        <v>123</v>
      </c>
      <c r="J79" s="69">
        <f>E79-G79</f>
        <v>0</v>
      </c>
      <c r="K79" s="71">
        <f>E79/G79*100-100</f>
        <v>0</v>
      </c>
    </row>
    <row r="80" spans="1:11" s="3" customFormat="1" ht="18.75" customHeight="1" x14ac:dyDescent="0.3">
      <c r="A80" s="153">
        <v>6</v>
      </c>
      <c r="B80" s="153" t="s">
        <v>256</v>
      </c>
      <c r="C80" s="58"/>
      <c r="D80" s="58" t="s">
        <v>259</v>
      </c>
      <c r="E80" s="97"/>
      <c r="F80" s="91"/>
      <c r="H80" s="55"/>
      <c r="I80" s="31"/>
      <c r="J80" s="69">
        <f>E80-G80</f>
        <v>0</v>
      </c>
      <c r="K80" s="71"/>
    </row>
    <row r="81" spans="1:11" s="3" customFormat="1" ht="24" x14ac:dyDescent="0.3">
      <c r="A81" s="159"/>
      <c r="B81" s="159"/>
      <c r="C81" s="153" t="s">
        <v>99</v>
      </c>
      <c r="D81" s="83" t="s">
        <v>138</v>
      </c>
      <c r="E81" s="40"/>
      <c r="F81" s="41"/>
      <c r="G81" s="56"/>
      <c r="H81" s="57"/>
      <c r="I81" s="31" t="s">
        <v>124</v>
      </c>
      <c r="J81" s="69">
        <f>E81-G81</f>
        <v>0</v>
      </c>
      <c r="K81" s="71"/>
    </row>
    <row r="82" spans="1:11" s="3" customFormat="1" ht="30" x14ac:dyDescent="0.3">
      <c r="A82" s="159"/>
      <c r="B82" s="159"/>
      <c r="C82" s="159"/>
      <c r="D82" s="11" t="s">
        <v>56</v>
      </c>
      <c r="E82" s="40"/>
      <c r="F82" s="41"/>
      <c r="G82" s="40"/>
      <c r="H82" s="41"/>
      <c r="I82" s="27" t="s">
        <v>124</v>
      </c>
      <c r="J82" s="69">
        <f>E82-G82</f>
        <v>0</v>
      </c>
      <c r="K82" s="71"/>
    </row>
    <row r="83" spans="1:11" s="3" customFormat="1" ht="42.75" x14ac:dyDescent="0.3">
      <c r="A83" s="159"/>
      <c r="B83" s="159"/>
      <c r="C83" s="159"/>
      <c r="D83" s="15" t="s">
        <v>57</v>
      </c>
      <c r="E83" s="54">
        <v>340</v>
      </c>
      <c r="F83" s="52" t="s">
        <v>260</v>
      </c>
      <c r="G83" s="54">
        <v>249</v>
      </c>
      <c r="H83" s="52" t="s">
        <v>189</v>
      </c>
      <c r="I83" s="31" t="s">
        <v>124</v>
      </c>
      <c r="J83" s="69">
        <f>E83-G83</f>
        <v>91</v>
      </c>
      <c r="K83" s="71">
        <f>E83/G83*100-100</f>
        <v>36.546184738955844</v>
      </c>
    </row>
    <row r="84" spans="1:11" s="3" customFormat="1" ht="42.75" x14ac:dyDescent="0.3">
      <c r="A84" s="159"/>
      <c r="B84" s="159"/>
      <c r="C84" s="159"/>
      <c r="D84" s="15" t="s">
        <v>58</v>
      </c>
      <c r="E84" s="54">
        <v>292</v>
      </c>
      <c r="F84" s="52" t="s">
        <v>260</v>
      </c>
      <c r="G84" s="54">
        <v>214</v>
      </c>
      <c r="H84" s="52" t="s">
        <v>189</v>
      </c>
      <c r="I84" s="31" t="s">
        <v>124</v>
      </c>
      <c r="J84" s="69">
        <f>E84-G84</f>
        <v>78</v>
      </c>
      <c r="K84" s="71">
        <f>E84/G84*100-100</f>
        <v>36.448598130841106</v>
      </c>
    </row>
    <row r="85" spans="1:11" s="3" customFormat="1" ht="42.75" x14ac:dyDescent="0.3">
      <c r="A85" s="159"/>
      <c r="B85" s="159"/>
      <c r="C85" s="159"/>
      <c r="D85" s="16" t="s">
        <v>139</v>
      </c>
      <c r="E85" s="54">
        <v>243</v>
      </c>
      <c r="F85" s="52" t="s">
        <v>260</v>
      </c>
      <c r="G85" s="54">
        <v>178</v>
      </c>
      <c r="H85" s="52" t="s">
        <v>189</v>
      </c>
      <c r="I85" s="31" t="s">
        <v>124</v>
      </c>
      <c r="J85" s="69">
        <f>E85-G85</f>
        <v>65</v>
      </c>
      <c r="K85" s="71">
        <f>E85/G85*100-100</f>
        <v>36.516853932584269</v>
      </c>
    </row>
    <row r="86" spans="1:11" s="3" customFormat="1" ht="28.5" x14ac:dyDescent="0.3">
      <c r="A86" s="159"/>
      <c r="B86" s="159"/>
      <c r="C86" s="153" t="s">
        <v>100</v>
      </c>
      <c r="D86" s="13" t="s">
        <v>140</v>
      </c>
      <c r="E86" s="40"/>
      <c r="F86" s="41"/>
      <c r="G86" s="60"/>
      <c r="H86" s="61"/>
      <c r="I86" s="31" t="s">
        <v>124</v>
      </c>
      <c r="J86" s="69">
        <f>E86-G86</f>
        <v>0</v>
      </c>
      <c r="K86" s="71"/>
    </row>
    <row r="87" spans="1:11" s="3" customFormat="1" ht="42.75" x14ac:dyDescent="0.3">
      <c r="A87" s="159"/>
      <c r="B87" s="159"/>
      <c r="C87" s="159"/>
      <c r="D87" s="11" t="s">
        <v>59</v>
      </c>
      <c r="E87" s="54">
        <v>243</v>
      </c>
      <c r="F87" s="52" t="s">
        <v>260</v>
      </c>
      <c r="G87" s="54">
        <v>178</v>
      </c>
      <c r="H87" s="52" t="s">
        <v>189</v>
      </c>
      <c r="I87" s="31" t="s">
        <v>124</v>
      </c>
      <c r="J87" s="69">
        <f>E87-G87</f>
        <v>65</v>
      </c>
      <c r="K87" s="71">
        <f>E87/G87*100-100</f>
        <v>36.516853932584269</v>
      </c>
    </row>
    <row r="88" spans="1:11" s="3" customFormat="1" ht="42.75" x14ac:dyDescent="0.3">
      <c r="A88" s="159"/>
      <c r="B88" s="159"/>
      <c r="C88" s="159"/>
      <c r="D88" s="11" t="s">
        <v>60</v>
      </c>
      <c r="E88" s="54">
        <v>389</v>
      </c>
      <c r="F88" s="52" t="s">
        <v>260</v>
      </c>
      <c r="G88" s="54">
        <v>285</v>
      </c>
      <c r="H88" s="52" t="s">
        <v>189</v>
      </c>
      <c r="I88" s="31" t="s">
        <v>124</v>
      </c>
      <c r="J88" s="69">
        <f>E88-G88</f>
        <v>104</v>
      </c>
      <c r="K88" s="71">
        <f>E88/G88*100-100</f>
        <v>36.491228070175453</v>
      </c>
    </row>
    <row r="89" spans="1:11" s="3" customFormat="1" ht="42.75" x14ac:dyDescent="0.3">
      <c r="A89" s="159"/>
      <c r="B89" s="159"/>
      <c r="C89" s="159"/>
      <c r="D89" s="11" t="s">
        <v>61</v>
      </c>
      <c r="E89" s="54">
        <v>328</v>
      </c>
      <c r="F89" s="52" t="s">
        <v>260</v>
      </c>
      <c r="G89" s="54">
        <v>241</v>
      </c>
      <c r="H89" s="52" t="s">
        <v>190</v>
      </c>
      <c r="I89" s="31" t="s">
        <v>124</v>
      </c>
      <c r="J89" s="69">
        <f>E89-G89</f>
        <v>87</v>
      </c>
      <c r="K89" s="71">
        <f>E89/G89*100-100</f>
        <v>36.099585062240664</v>
      </c>
    </row>
    <row r="90" spans="1:11" s="3" customFormat="1" ht="42.75" x14ac:dyDescent="0.3">
      <c r="A90" s="159"/>
      <c r="B90" s="159"/>
      <c r="C90" s="154"/>
      <c r="D90" s="11" t="s">
        <v>62</v>
      </c>
      <c r="E90" s="54">
        <v>522</v>
      </c>
      <c r="F90" s="52" t="s">
        <v>260</v>
      </c>
      <c r="G90" s="54">
        <v>385</v>
      </c>
      <c r="H90" s="52" t="s">
        <v>189</v>
      </c>
      <c r="I90" s="31" t="s">
        <v>124</v>
      </c>
      <c r="J90" s="69">
        <f>E90-G90</f>
        <v>137</v>
      </c>
      <c r="K90" s="71">
        <f>E90/G90*100-100</f>
        <v>35.584415584415581</v>
      </c>
    </row>
    <row r="91" spans="1:11" s="3" customFormat="1" ht="24" x14ac:dyDescent="0.3">
      <c r="A91" s="159"/>
      <c r="B91" s="159"/>
      <c r="C91" s="153" t="s">
        <v>101</v>
      </c>
      <c r="D91" s="16" t="s">
        <v>141</v>
      </c>
      <c r="E91" s="40"/>
      <c r="F91" s="41"/>
      <c r="G91" s="60"/>
      <c r="H91" s="61"/>
      <c r="I91" s="31" t="s">
        <v>124</v>
      </c>
      <c r="J91" s="69">
        <f>E91-G91</f>
        <v>0</v>
      </c>
      <c r="K91" s="71"/>
    </row>
    <row r="92" spans="1:11" s="3" customFormat="1" ht="42.75" x14ac:dyDescent="0.3">
      <c r="A92" s="159"/>
      <c r="B92" s="159"/>
      <c r="C92" s="159"/>
      <c r="D92" s="15" t="s">
        <v>63</v>
      </c>
      <c r="E92" s="54">
        <v>194</v>
      </c>
      <c r="F92" s="52" t="s">
        <v>260</v>
      </c>
      <c r="G92" s="54">
        <v>143</v>
      </c>
      <c r="H92" s="52" t="s">
        <v>189</v>
      </c>
      <c r="I92" s="31" t="s">
        <v>124</v>
      </c>
      <c r="J92" s="69">
        <f>E92-G92</f>
        <v>51</v>
      </c>
      <c r="K92" s="71">
        <f>E92/G92*100-100</f>
        <v>35.664335664335681</v>
      </c>
    </row>
    <row r="93" spans="1:11" s="3" customFormat="1" ht="42.75" x14ac:dyDescent="0.3">
      <c r="A93" s="159"/>
      <c r="B93" s="159"/>
      <c r="C93" s="154"/>
      <c r="D93" s="15" t="s">
        <v>64</v>
      </c>
      <c r="E93" s="58">
        <v>311</v>
      </c>
      <c r="F93" s="52" t="s">
        <v>260</v>
      </c>
      <c r="G93" s="58">
        <v>228</v>
      </c>
      <c r="H93" s="59" t="s">
        <v>189</v>
      </c>
      <c r="I93" s="31" t="s">
        <v>124</v>
      </c>
      <c r="J93" s="69">
        <f>E93-G93</f>
        <v>83</v>
      </c>
      <c r="K93" s="71">
        <f>E93/G93*100-100</f>
        <v>36.403508771929808</v>
      </c>
    </row>
    <row r="94" spans="1:11" s="3" customFormat="1" ht="24" x14ac:dyDescent="0.3">
      <c r="A94" s="159"/>
      <c r="B94" s="159"/>
      <c r="C94" s="153">
        <v>643</v>
      </c>
      <c r="D94" s="14" t="s">
        <v>65</v>
      </c>
      <c r="E94" s="40"/>
      <c r="F94" s="41"/>
      <c r="G94" s="60"/>
      <c r="H94" s="61"/>
      <c r="I94" s="27" t="s">
        <v>124</v>
      </c>
      <c r="J94" s="69">
        <f>E94-G94</f>
        <v>0</v>
      </c>
      <c r="K94" s="71"/>
    </row>
    <row r="95" spans="1:11" s="3" customFormat="1" ht="42.75" x14ac:dyDescent="0.3">
      <c r="A95" s="159"/>
      <c r="B95" s="159"/>
      <c r="C95" s="159"/>
      <c r="D95" s="15" t="s">
        <v>66</v>
      </c>
      <c r="E95" s="54">
        <v>194</v>
      </c>
      <c r="F95" s="52" t="s">
        <v>261</v>
      </c>
      <c r="G95" s="54">
        <v>143</v>
      </c>
      <c r="H95" s="52" t="s">
        <v>189</v>
      </c>
      <c r="I95" s="31" t="s">
        <v>124</v>
      </c>
      <c r="J95" s="69">
        <f>E95-G95</f>
        <v>51</v>
      </c>
      <c r="K95" s="71">
        <f>E95/G95*100-100</f>
        <v>35.664335664335681</v>
      </c>
    </row>
    <row r="96" spans="1:11" s="3" customFormat="1" ht="42.75" x14ac:dyDescent="0.3">
      <c r="A96" s="159"/>
      <c r="B96" s="159"/>
      <c r="C96" s="159"/>
      <c r="D96" s="16" t="s">
        <v>142</v>
      </c>
      <c r="E96" s="54">
        <v>389</v>
      </c>
      <c r="F96" s="52" t="s">
        <v>261</v>
      </c>
      <c r="G96" s="54">
        <v>285</v>
      </c>
      <c r="H96" s="52" t="s">
        <v>189</v>
      </c>
      <c r="I96" s="31" t="s">
        <v>124</v>
      </c>
      <c r="J96" s="69">
        <f>E96-G96</f>
        <v>104</v>
      </c>
      <c r="K96" s="71">
        <f>E96/G96*100-100</f>
        <v>36.491228070175453</v>
      </c>
    </row>
    <row r="97" spans="1:11" s="3" customFormat="1" ht="42.75" x14ac:dyDescent="0.3">
      <c r="A97" s="154"/>
      <c r="B97" s="154"/>
      <c r="C97" s="154"/>
      <c r="D97" s="11" t="s">
        <v>67</v>
      </c>
      <c r="E97" s="54">
        <v>583</v>
      </c>
      <c r="F97" s="52" t="s">
        <v>261</v>
      </c>
      <c r="G97" s="54">
        <v>428</v>
      </c>
      <c r="H97" s="52" t="s">
        <v>190</v>
      </c>
      <c r="I97" s="31" t="s">
        <v>124</v>
      </c>
      <c r="J97" s="69">
        <f>E97-G97</f>
        <v>155</v>
      </c>
      <c r="K97" s="71">
        <f>E97/G97*100-100</f>
        <v>36.214953271028037</v>
      </c>
    </row>
    <row r="98" spans="1:11" s="3" customFormat="1" ht="28.5" x14ac:dyDescent="0.3">
      <c r="A98" s="158">
        <v>7</v>
      </c>
      <c r="B98" s="158" t="s">
        <v>256</v>
      </c>
      <c r="C98" s="158" t="s">
        <v>102</v>
      </c>
      <c r="D98" s="170" t="s">
        <v>68</v>
      </c>
      <c r="E98" s="54">
        <v>168.5</v>
      </c>
      <c r="F98" s="52" t="s">
        <v>191</v>
      </c>
      <c r="G98" s="54">
        <v>209.18</v>
      </c>
      <c r="H98" s="52" t="s">
        <v>191</v>
      </c>
      <c r="I98" s="62" t="s">
        <v>149</v>
      </c>
      <c r="J98" s="69">
        <f>E98-G98</f>
        <v>-40.680000000000007</v>
      </c>
      <c r="K98" s="71">
        <f>E98/G98*100-100</f>
        <v>-19.447365904962226</v>
      </c>
    </row>
    <row r="99" spans="1:11" s="3" customFormat="1" ht="71.25" x14ac:dyDescent="0.3">
      <c r="A99" s="158"/>
      <c r="B99" s="158"/>
      <c r="C99" s="158"/>
      <c r="D99" s="170"/>
      <c r="E99" s="54">
        <v>209.3</v>
      </c>
      <c r="F99" s="52" t="s">
        <v>192</v>
      </c>
      <c r="G99" s="58">
        <v>275.95</v>
      </c>
      <c r="H99" s="59" t="s">
        <v>192</v>
      </c>
      <c r="I99" s="62" t="s">
        <v>149</v>
      </c>
      <c r="J99" s="69">
        <f>E99-G99</f>
        <v>-66.649999999999977</v>
      </c>
      <c r="K99" s="71">
        <f>E99/G99*100-100</f>
        <v>-24.152926254756295</v>
      </c>
    </row>
    <row r="100" spans="1:11" s="3" customFormat="1" ht="45.75" customHeight="1" x14ac:dyDescent="0.3">
      <c r="A100" s="158">
        <v>8</v>
      </c>
      <c r="B100" s="158" t="s">
        <v>253</v>
      </c>
      <c r="C100" s="158" t="s">
        <v>103</v>
      </c>
      <c r="D100" s="72" t="s">
        <v>34</v>
      </c>
      <c r="E100" s="72"/>
      <c r="F100" s="73"/>
      <c r="G100" s="60"/>
      <c r="H100" s="61"/>
      <c r="I100" s="27"/>
      <c r="J100" s="69"/>
      <c r="K100" s="71"/>
    </row>
    <row r="101" spans="1:11" s="3" customFormat="1" ht="32.25" customHeight="1" x14ac:dyDescent="0.3">
      <c r="A101" s="158"/>
      <c r="B101" s="158"/>
      <c r="C101" s="158"/>
      <c r="D101" s="11" t="s">
        <v>69</v>
      </c>
      <c r="E101" s="99">
        <v>52.8</v>
      </c>
      <c r="F101" s="64" t="s">
        <v>173</v>
      </c>
      <c r="G101" s="54">
        <v>38.700000000000003</v>
      </c>
      <c r="H101" s="52" t="s">
        <v>173</v>
      </c>
      <c r="I101" s="31" t="s">
        <v>124</v>
      </c>
      <c r="J101" s="69">
        <f>E101-G101</f>
        <v>14.099999999999994</v>
      </c>
      <c r="K101" s="71">
        <f>E101/G101*100-100</f>
        <v>36.43410852713177</v>
      </c>
    </row>
    <row r="102" spans="1:11" s="3" customFormat="1" ht="23.25" customHeight="1" x14ac:dyDescent="0.3">
      <c r="A102" s="158"/>
      <c r="B102" s="158"/>
      <c r="C102" s="158"/>
      <c r="D102" s="11" t="s">
        <v>70</v>
      </c>
      <c r="E102" s="100">
        <v>72.900000000000006</v>
      </c>
      <c r="F102" s="52" t="s">
        <v>173</v>
      </c>
      <c r="G102" s="54">
        <v>53.4</v>
      </c>
      <c r="H102" s="52" t="s">
        <v>173</v>
      </c>
      <c r="I102" s="31" t="s">
        <v>124</v>
      </c>
      <c r="J102" s="69">
        <f>E102-G102</f>
        <v>19.500000000000007</v>
      </c>
      <c r="K102" s="71">
        <f>E102/G102*100-100</f>
        <v>36.516853932584269</v>
      </c>
    </row>
    <row r="103" spans="1:11" s="3" customFormat="1" ht="32.25" customHeight="1" x14ac:dyDescent="0.3">
      <c r="A103" s="158">
        <v>9</v>
      </c>
      <c r="B103" s="158" t="s">
        <v>256</v>
      </c>
      <c r="C103" s="158" t="s">
        <v>105</v>
      </c>
      <c r="D103" s="169" t="s">
        <v>236</v>
      </c>
      <c r="E103" s="100">
        <v>149.29</v>
      </c>
      <c r="F103" s="52" t="s">
        <v>193</v>
      </c>
      <c r="G103" s="54">
        <v>90.32</v>
      </c>
      <c r="H103" s="52" t="s">
        <v>193</v>
      </c>
      <c r="I103" s="31" t="s">
        <v>143</v>
      </c>
      <c r="J103" s="69">
        <f>E103-G103</f>
        <v>58.97</v>
      </c>
      <c r="K103" s="71">
        <f>E103/G103*100-100</f>
        <v>65.290079716563326</v>
      </c>
    </row>
    <row r="104" spans="1:11" s="3" customFormat="1" ht="57" x14ac:dyDescent="0.3">
      <c r="A104" s="158"/>
      <c r="B104" s="158"/>
      <c r="C104" s="158"/>
      <c r="D104" s="169"/>
      <c r="E104" s="100">
        <v>238.86</v>
      </c>
      <c r="F104" s="52" t="s">
        <v>194</v>
      </c>
      <c r="G104" s="54">
        <v>144.51</v>
      </c>
      <c r="H104" s="52" t="s">
        <v>194</v>
      </c>
      <c r="I104" s="31" t="s">
        <v>143</v>
      </c>
      <c r="J104" s="69">
        <f>E104-G104</f>
        <v>94.350000000000023</v>
      </c>
      <c r="K104" s="71">
        <f>E104/G104*100-100</f>
        <v>65.28959933568612</v>
      </c>
    </row>
    <row r="105" spans="1:11" s="3" customFormat="1" ht="29.25" customHeight="1" x14ac:dyDescent="0.3">
      <c r="A105" s="158">
        <v>10</v>
      </c>
      <c r="B105" s="158" t="s">
        <v>256</v>
      </c>
      <c r="C105" s="158" t="s">
        <v>105</v>
      </c>
      <c r="D105" s="169" t="s">
        <v>237</v>
      </c>
      <c r="E105" s="100">
        <v>83.42</v>
      </c>
      <c r="F105" s="52" t="s">
        <v>195</v>
      </c>
      <c r="G105" s="54">
        <v>50.27</v>
      </c>
      <c r="H105" s="52" t="s">
        <v>195</v>
      </c>
      <c r="I105" s="31" t="s">
        <v>143</v>
      </c>
      <c r="J105" s="69">
        <f>E105-G105</f>
        <v>33.15</v>
      </c>
      <c r="K105" s="71">
        <f>E105/G105*100-100</f>
        <v>65.943902924209254</v>
      </c>
    </row>
    <row r="106" spans="1:11" s="3" customFormat="1" ht="57" x14ac:dyDescent="0.3">
      <c r="A106" s="158"/>
      <c r="B106" s="158"/>
      <c r="C106" s="158"/>
      <c r="D106" s="169"/>
      <c r="E106" s="100">
        <v>133.47</v>
      </c>
      <c r="F106" s="52" t="s">
        <v>196</v>
      </c>
      <c r="G106" s="54">
        <v>80.430000000000007</v>
      </c>
      <c r="H106" s="52" t="s">
        <v>196</v>
      </c>
      <c r="I106" s="31" t="s">
        <v>143</v>
      </c>
      <c r="J106" s="69">
        <f>E106-G106</f>
        <v>53.039999999999992</v>
      </c>
      <c r="K106" s="71">
        <f>E106/G106*100-100</f>
        <v>65.945542707944782</v>
      </c>
    </row>
    <row r="107" spans="1:11" s="3" customFormat="1" ht="30" x14ac:dyDescent="0.3">
      <c r="A107" s="88">
        <v>11</v>
      </c>
      <c r="B107" s="140" t="s">
        <v>244</v>
      </c>
      <c r="C107" s="88">
        <v>699.25</v>
      </c>
      <c r="D107" s="90" t="s">
        <v>206</v>
      </c>
      <c r="E107" s="101">
        <v>4.4000000000000004</v>
      </c>
      <c r="F107" s="59" t="s">
        <v>198</v>
      </c>
      <c r="G107" s="21"/>
      <c r="H107" s="78"/>
      <c r="I107" s="89"/>
      <c r="J107" s="69"/>
      <c r="K107" s="71"/>
    </row>
    <row r="108" spans="1:11" ht="30" x14ac:dyDescent="0.3">
      <c r="A108" s="1">
        <v>12</v>
      </c>
      <c r="B108" s="140" t="s">
        <v>244</v>
      </c>
      <c r="C108" s="1" t="s">
        <v>106</v>
      </c>
      <c r="D108" s="107" t="s">
        <v>216</v>
      </c>
      <c r="E108" s="101">
        <v>93.16</v>
      </c>
      <c r="F108" s="59" t="s">
        <v>197</v>
      </c>
      <c r="G108" s="63">
        <v>80.28</v>
      </c>
      <c r="H108" s="64" t="s">
        <v>197</v>
      </c>
      <c r="I108" s="31" t="s">
        <v>135</v>
      </c>
      <c r="J108" s="69">
        <f>E108-G108</f>
        <v>12.879999999999995</v>
      </c>
      <c r="K108" s="71">
        <f>E108/G108*100-100</f>
        <v>16.043846537120075</v>
      </c>
    </row>
    <row r="109" spans="1:11" ht="30" x14ac:dyDescent="0.3">
      <c r="A109" s="110">
        <v>13</v>
      </c>
      <c r="B109" s="141" t="s">
        <v>244</v>
      </c>
      <c r="C109" s="85" t="s">
        <v>107</v>
      </c>
      <c r="D109" s="84" t="s">
        <v>205</v>
      </c>
      <c r="E109" s="100">
        <v>1.88</v>
      </c>
      <c r="F109" s="52" t="s">
        <v>198</v>
      </c>
      <c r="G109" s="54">
        <v>3.2</v>
      </c>
      <c r="H109" s="52" t="s">
        <v>198</v>
      </c>
      <c r="I109" s="65" t="s">
        <v>128</v>
      </c>
      <c r="J109" s="69" t="e">
        <f>#REF!-G109</f>
        <v>#REF!</v>
      </c>
      <c r="K109" s="71" t="e">
        <f>#REF!/G109*100-100</f>
        <v>#REF!</v>
      </c>
    </row>
    <row r="110" spans="1:11" ht="30" x14ac:dyDescent="0.3">
      <c r="A110" s="118">
        <v>14</v>
      </c>
      <c r="B110" s="141" t="s">
        <v>244</v>
      </c>
      <c r="C110" s="85" t="s">
        <v>107</v>
      </c>
      <c r="D110" s="84" t="s">
        <v>228</v>
      </c>
      <c r="E110" s="100">
        <v>2.36</v>
      </c>
      <c r="F110" s="52" t="s">
        <v>198</v>
      </c>
      <c r="G110" s="54"/>
      <c r="H110" s="52"/>
      <c r="I110" s="65"/>
      <c r="J110" s="69"/>
      <c r="K110" s="71"/>
    </row>
    <row r="111" spans="1:11" ht="30" x14ac:dyDescent="0.3">
      <c r="A111" s="118">
        <v>15</v>
      </c>
      <c r="B111" s="141" t="s">
        <v>244</v>
      </c>
      <c r="C111" s="85" t="s">
        <v>107</v>
      </c>
      <c r="D111" s="11" t="s">
        <v>229</v>
      </c>
      <c r="E111" s="101">
        <v>3.87</v>
      </c>
      <c r="F111" s="59" t="s">
        <v>198</v>
      </c>
      <c r="G111" s="53">
        <v>5821.52</v>
      </c>
      <c r="H111" s="52" t="s">
        <v>185</v>
      </c>
      <c r="I111" s="65" t="s">
        <v>132</v>
      </c>
      <c r="J111" s="69">
        <f>E113-G111</f>
        <v>669.20999999999913</v>
      </c>
      <c r="K111" s="71">
        <f>E113/G111*100-100</f>
        <v>11.495451359782322</v>
      </c>
    </row>
    <row r="112" spans="1:11" ht="30" x14ac:dyDescent="0.3">
      <c r="A112" s="103">
        <v>16</v>
      </c>
      <c r="B112" s="143" t="s">
        <v>244</v>
      </c>
      <c r="C112" s="122" t="s">
        <v>107</v>
      </c>
      <c r="D112" s="123" t="s">
        <v>231</v>
      </c>
      <c r="E112" s="124">
        <v>4.37</v>
      </c>
      <c r="F112" s="125" t="s">
        <v>198</v>
      </c>
      <c r="G112" s="53"/>
      <c r="H112" s="52"/>
      <c r="I112" s="65"/>
      <c r="J112" s="69"/>
      <c r="K112" s="71"/>
    </row>
    <row r="113" spans="1:11" ht="42.75" x14ac:dyDescent="0.3">
      <c r="A113" s="120">
        <v>17</v>
      </c>
      <c r="B113" s="140" t="s">
        <v>256</v>
      </c>
      <c r="C113" s="1" t="s">
        <v>119</v>
      </c>
      <c r="D113" s="10" t="s">
        <v>116</v>
      </c>
      <c r="E113" s="100">
        <v>6490.73</v>
      </c>
      <c r="F113" s="52" t="s">
        <v>185</v>
      </c>
      <c r="G113" s="54">
        <v>136.55000000000001</v>
      </c>
      <c r="H113" s="52" t="s">
        <v>199</v>
      </c>
      <c r="I113" s="65" t="s">
        <v>132</v>
      </c>
      <c r="J113" s="69">
        <f>E114-G113</f>
        <v>-6.2000000000000171</v>
      </c>
      <c r="K113" s="71">
        <f>E114/G113*100-100</f>
        <v>-4.5404613694617524</v>
      </c>
    </row>
    <row r="114" spans="1:11" ht="57" x14ac:dyDescent="0.3">
      <c r="A114" s="148">
        <v>18</v>
      </c>
      <c r="B114" s="148" t="s">
        <v>256</v>
      </c>
      <c r="C114" s="148" t="s">
        <v>120</v>
      </c>
      <c r="D114" s="149" t="s">
        <v>117</v>
      </c>
      <c r="E114" s="54">
        <v>130.35</v>
      </c>
      <c r="F114" s="52" t="s">
        <v>188</v>
      </c>
      <c r="G114" s="54">
        <v>104.94</v>
      </c>
      <c r="H114" s="52" t="s">
        <v>200</v>
      </c>
      <c r="I114" s="65" t="s">
        <v>132</v>
      </c>
      <c r="J114" s="69" t="e">
        <f>#REF!-G114</f>
        <v>#REF!</v>
      </c>
      <c r="K114" s="71" t="e">
        <f>#REF!/G114*100-100</f>
        <v>#REF!</v>
      </c>
    </row>
    <row r="115" spans="1:11" ht="57" x14ac:dyDescent="0.3">
      <c r="A115" s="148">
        <v>19</v>
      </c>
      <c r="B115" s="148" t="s">
        <v>256</v>
      </c>
      <c r="C115" s="148" t="s">
        <v>121</v>
      </c>
      <c r="D115" s="149" t="s">
        <v>118</v>
      </c>
      <c r="E115" s="54">
        <v>163.81</v>
      </c>
      <c r="F115" s="52" t="s">
        <v>188</v>
      </c>
      <c r="G115" s="54">
        <v>141.44</v>
      </c>
      <c r="H115" s="52" t="s">
        <v>200</v>
      </c>
      <c r="I115" s="65" t="s">
        <v>132</v>
      </c>
      <c r="J115" s="69" t="e">
        <f>#REF!-G115</f>
        <v>#REF!</v>
      </c>
      <c r="K115" s="71" t="e">
        <f>#REF!/G115*100-100</f>
        <v>#REF!</v>
      </c>
    </row>
    <row r="116" spans="1:11" ht="45" x14ac:dyDescent="0.3">
      <c r="A116" s="1">
        <v>20</v>
      </c>
      <c r="B116" s="140" t="s">
        <v>256</v>
      </c>
      <c r="C116" s="1" t="s">
        <v>131</v>
      </c>
      <c r="D116" s="10" t="s">
        <v>151</v>
      </c>
      <c r="E116" s="58">
        <v>102.17</v>
      </c>
      <c r="F116" s="59" t="s">
        <v>188</v>
      </c>
      <c r="G116" s="58">
        <v>988.03</v>
      </c>
      <c r="H116" s="59" t="s">
        <v>186</v>
      </c>
      <c r="I116" s="27" t="s">
        <v>135</v>
      </c>
      <c r="J116" s="69">
        <f>E117-G116</f>
        <v>669.28</v>
      </c>
      <c r="K116" s="71">
        <f>E117/G116*100-100</f>
        <v>67.738833841077707</v>
      </c>
    </row>
    <row r="117" spans="1:11" ht="24" x14ac:dyDescent="0.3">
      <c r="A117" s="1">
        <v>21</v>
      </c>
      <c r="B117" s="140" t="s">
        <v>244</v>
      </c>
      <c r="C117" s="1" t="s">
        <v>104</v>
      </c>
      <c r="D117" s="11" t="s">
        <v>148</v>
      </c>
      <c r="E117" s="101">
        <v>1657.31</v>
      </c>
      <c r="F117" s="59" t="s">
        <v>186</v>
      </c>
      <c r="G117" s="58">
        <v>2681.64</v>
      </c>
      <c r="H117" s="59" t="s">
        <v>201</v>
      </c>
      <c r="I117" s="2" t="s">
        <v>146</v>
      </c>
      <c r="J117" s="69">
        <f>E118-G117</f>
        <v>899.57000000000016</v>
      </c>
      <c r="K117" s="71">
        <f>E118/G117*100-100</f>
        <v>33.545516922480289</v>
      </c>
    </row>
    <row r="118" spans="1:11" s="3" customFormat="1" ht="30" x14ac:dyDescent="0.3">
      <c r="A118" s="120">
        <v>22</v>
      </c>
      <c r="B118" s="141" t="s">
        <v>256</v>
      </c>
      <c r="C118" s="74" t="s">
        <v>147</v>
      </c>
      <c r="D118" s="75" t="s">
        <v>217</v>
      </c>
      <c r="E118" s="54">
        <v>3581.21</v>
      </c>
      <c r="F118" s="52" t="s">
        <v>201</v>
      </c>
      <c r="G118" s="21"/>
      <c r="H118" s="28"/>
      <c r="I118" s="27"/>
      <c r="J118" s="69">
        <f>E122-G118</f>
        <v>0</v>
      </c>
      <c r="K118" s="71"/>
    </row>
    <row r="119" spans="1:11" s="3" customFormat="1" ht="30" x14ac:dyDescent="0.3">
      <c r="A119" s="120">
        <v>23</v>
      </c>
      <c r="B119" s="113" t="s">
        <v>244</v>
      </c>
      <c r="C119" s="111" t="s">
        <v>220</v>
      </c>
      <c r="D119" s="90" t="s">
        <v>219</v>
      </c>
      <c r="E119" s="58">
        <v>5002.0600000000004</v>
      </c>
      <c r="F119" s="59" t="s">
        <v>185</v>
      </c>
      <c r="G119" s="21"/>
      <c r="H119" s="78"/>
      <c r="I119" s="112"/>
      <c r="J119" s="69"/>
      <c r="K119" s="71"/>
    </row>
    <row r="120" spans="1:11" s="3" customFormat="1" ht="30" x14ac:dyDescent="0.3">
      <c r="A120" s="132">
        <v>24</v>
      </c>
      <c r="B120" s="141" t="s">
        <v>256</v>
      </c>
      <c r="C120" s="132" t="s">
        <v>223</v>
      </c>
      <c r="D120" s="136" t="s">
        <v>224</v>
      </c>
      <c r="E120" s="63">
        <v>115.55</v>
      </c>
      <c r="F120" s="64" t="s">
        <v>195</v>
      </c>
      <c r="G120" s="21"/>
      <c r="H120" s="78"/>
      <c r="I120" s="117"/>
      <c r="J120" s="69"/>
      <c r="K120" s="71"/>
    </row>
    <row r="121" spans="1:11" s="3" customFormat="1" ht="30" x14ac:dyDescent="0.3">
      <c r="A121" s="134">
        <v>25</v>
      </c>
      <c r="B121" s="140" t="s">
        <v>256</v>
      </c>
      <c r="C121" s="134" t="s">
        <v>241</v>
      </c>
      <c r="D121" s="147" t="s">
        <v>242</v>
      </c>
      <c r="E121" s="13">
        <v>79.22</v>
      </c>
      <c r="F121" s="13" t="s">
        <v>195</v>
      </c>
      <c r="G121" s="21"/>
      <c r="H121" s="78"/>
      <c r="I121" s="135"/>
      <c r="J121" s="69"/>
      <c r="K121" s="71"/>
    </row>
    <row r="122" spans="1:11" s="3" customFormat="1" ht="24" x14ac:dyDescent="0.3">
      <c r="A122" s="167" t="s">
        <v>85</v>
      </c>
      <c r="B122" s="168"/>
      <c r="C122" s="168"/>
      <c r="D122" s="168"/>
      <c r="E122" s="168"/>
      <c r="F122" s="121"/>
      <c r="G122" s="58">
        <v>102884.44</v>
      </c>
      <c r="H122" s="59" t="s">
        <v>155</v>
      </c>
      <c r="I122" s="27" t="s">
        <v>129</v>
      </c>
      <c r="J122" s="69">
        <f>E123-G122</f>
        <v>28477.440000000002</v>
      </c>
      <c r="K122" s="71">
        <f>E123/G122*100-100</f>
        <v>27.679054286537408</v>
      </c>
    </row>
    <row r="123" spans="1:11" s="3" customFormat="1" ht="45" x14ac:dyDescent="0.3">
      <c r="A123" s="137">
        <v>1</v>
      </c>
      <c r="B123" s="67"/>
      <c r="C123" s="67"/>
      <c r="D123" s="76" t="s">
        <v>71</v>
      </c>
      <c r="E123" s="87">
        <v>131361.88</v>
      </c>
      <c r="F123" s="77" t="s">
        <v>155</v>
      </c>
      <c r="G123" s="58">
        <v>52497.61</v>
      </c>
      <c r="H123" s="59" t="s">
        <v>155</v>
      </c>
      <c r="I123" s="27" t="s">
        <v>129</v>
      </c>
      <c r="J123" s="69">
        <f>E124-G123</f>
        <v>8400.3799999999974</v>
      </c>
      <c r="K123" s="71">
        <f>E124/G123*100-100</f>
        <v>16.00145225658845</v>
      </c>
    </row>
    <row r="124" spans="1:11" s="3" customFormat="1" ht="45" x14ac:dyDescent="0.3">
      <c r="A124" s="1">
        <v>2</v>
      </c>
      <c r="B124" s="1"/>
      <c r="C124" s="1"/>
      <c r="D124" s="11" t="s">
        <v>72</v>
      </c>
      <c r="E124" s="86">
        <v>60897.99</v>
      </c>
      <c r="F124" s="59" t="s">
        <v>155</v>
      </c>
      <c r="G124" s="58">
        <v>54220.99</v>
      </c>
      <c r="H124" s="59" t="s">
        <v>155</v>
      </c>
      <c r="I124" s="27" t="s">
        <v>129</v>
      </c>
      <c r="J124" s="69">
        <f>E125-G124</f>
        <v>9975.5</v>
      </c>
      <c r="K124" s="71">
        <f>E125/G124*100-100</f>
        <v>18.397856623422044</v>
      </c>
    </row>
    <row r="125" spans="1:11" s="3" customFormat="1" ht="45" x14ac:dyDescent="0.3">
      <c r="A125" s="1">
        <v>3</v>
      </c>
      <c r="B125" s="1"/>
      <c r="C125" s="1"/>
      <c r="D125" s="11" t="s">
        <v>73</v>
      </c>
      <c r="E125" s="86">
        <v>64196.49</v>
      </c>
      <c r="F125" s="59" t="s">
        <v>155</v>
      </c>
      <c r="G125" s="58">
        <v>220770.01</v>
      </c>
      <c r="H125" s="59" t="s">
        <v>155</v>
      </c>
      <c r="I125" s="27" t="s">
        <v>129</v>
      </c>
      <c r="J125" s="69">
        <f>E126-G125</f>
        <v>42916.859999999986</v>
      </c>
      <c r="K125" s="71">
        <f>E126/G125*100-100</f>
        <v>19.439624068504585</v>
      </c>
    </row>
    <row r="126" spans="1:11" s="3" customFormat="1" ht="30" x14ac:dyDescent="0.3">
      <c r="A126" s="103">
        <v>4</v>
      </c>
      <c r="B126" s="1"/>
      <c r="C126" s="1"/>
      <c r="D126" s="11" t="s">
        <v>74</v>
      </c>
      <c r="E126" s="86">
        <v>263686.87</v>
      </c>
      <c r="F126" s="59" t="s">
        <v>155</v>
      </c>
      <c r="G126" s="58">
        <v>56855.98</v>
      </c>
      <c r="H126" s="59" t="s">
        <v>155</v>
      </c>
      <c r="I126" s="27" t="s">
        <v>129</v>
      </c>
      <c r="J126" s="69">
        <f>E127-G126</f>
        <v>8414.4399999999951</v>
      </c>
      <c r="K126" s="71">
        <f>E127/G126*100-100</f>
        <v>14.799569016311025</v>
      </c>
    </row>
    <row r="127" spans="1:11" s="3" customFormat="1" ht="45" x14ac:dyDescent="0.3">
      <c r="A127" s="1">
        <v>5</v>
      </c>
      <c r="B127" s="1"/>
      <c r="C127" s="1"/>
      <c r="D127" s="11" t="s">
        <v>75</v>
      </c>
      <c r="E127" s="86">
        <v>65270.42</v>
      </c>
      <c r="F127" s="59" t="s">
        <v>155</v>
      </c>
      <c r="G127" s="58">
        <v>33826.370000000003</v>
      </c>
      <c r="H127" s="59" t="s">
        <v>155</v>
      </c>
      <c r="I127" s="27" t="s">
        <v>129</v>
      </c>
      <c r="J127" s="69" t="e">
        <f>#REF!-G127</f>
        <v>#REF!</v>
      </c>
      <c r="K127" s="71" t="e">
        <f>#REF!/G127*100-100</f>
        <v>#REF!</v>
      </c>
    </row>
    <row r="128" spans="1:11" ht="30" x14ac:dyDescent="0.3">
      <c r="A128" s="103">
        <v>6</v>
      </c>
      <c r="B128" s="1"/>
      <c r="C128" s="1"/>
      <c r="D128" s="11" t="s">
        <v>240</v>
      </c>
      <c r="E128" s="86">
        <v>34928.54</v>
      </c>
      <c r="F128" s="59" t="s">
        <v>155</v>
      </c>
      <c r="G128" s="19"/>
      <c r="H128" s="19"/>
      <c r="I128" s="18"/>
    </row>
    <row r="129" spans="1:9" x14ac:dyDescent="0.3">
      <c r="A129" s="17"/>
      <c r="B129" s="18"/>
      <c r="C129" s="18"/>
      <c r="D129" s="19"/>
      <c r="E129" s="19"/>
      <c r="F129" s="19"/>
      <c r="G129" s="19"/>
      <c r="H129" s="19"/>
      <c r="I129" s="18"/>
    </row>
    <row r="130" spans="1:9" x14ac:dyDescent="0.3">
      <c r="A130" s="17"/>
      <c r="B130" s="18"/>
      <c r="C130" s="18"/>
      <c r="D130" s="19"/>
      <c r="E130" s="19"/>
      <c r="F130" s="19"/>
      <c r="G130" s="25"/>
      <c r="H130" s="25"/>
    </row>
    <row r="131" spans="1:9" x14ac:dyDescent="0.3">
      <c r="A131" s="150"/>
      <c r="B131" s="150"/>
      <c r="C131" s="150"/>
      <c r="E131" s="25"/>
      <c r="F131" s="25"/>
    </row>
    <row r="132" spans="1:9" x14ac:dyDescent="0.3">
      <c r="A132" s="24"/>
      <c r="B132" s="22"/>
      <c r="C132" s="22"/>
    </row>
    <row r="133" spans="1:9" x14ac:dyDescent="0.3">
      <c r="A133" s="24"/>
      <c r="B133" s="22"/>
      <c r="C133" s="22"/>
      <c r="G133" s="25"/>
      <c r="H133" s="25"/>
    </row>
    <row r="134" spans="1:9" x14ac:dyDescent="0.3">
      <c r="A134" s="150"/>
      <c r="B134" s="150"/>
      <c r="C134" s="150"/>
      <c r="E134" s="25"/>
      <c r="F134" s="25"/>
    </row>
    <row r="135" spans="1:9" x14ac:dyDescent="0.3">
      <c r="A135" s="24"/>
    </row>
    <row r="136" spans="1:9" x14ac:dyDescent="0.3">
      <c r="A136" s="24"/>
    </row>
  </sheetData>
  <autoFilter ref="A11:H133"/>
  <mergeCells count="67">
    <mergeCell ref="K11:K13"/>
    <mergeCell ref="E11:F13"/>
    <mergeCell ref="J11:J13"/>
    <mergeCell ref="G2:I2"/>
    <mergeCell ref="G4:I4"/>
    <mergeCell ref="G5:I5"/>
    <mergeCell ref="G11:H13"/>
    <mergeCell ref="I11:I13"/>
    <mergeCell ref="E2:F2"/>
    <mergeCell ref="E4:F4"/>
    <mergeCell ref="E5:F5"/>
    <mergeCell ref="A7:F7"/>
    <mergeCell ref="A8:F8"/>
    <mergeCell ref="A9:F9"/>
    <mergeCell ref="A10:F10"/>
    <mergeCell ref="B40:B42"/>
    <mergeCell ref="A17:A20"/>
    <mergeCell ref="A11:A13"/>
    <mergeCell ref="D11:D13"/>
    <mergeCell ref="B11:B13"/>
    <mergeCell ref="C11:C13"/>
    <mergeCell ref="C17:C20"/>
    <mergeCell ref="B17:B20"/>
    <mergeCell ref="A37:A39"/>
    <mergeCell ref="A25:A26"/>
    <mergeCell ref="A40:A42"/>
    <mergeCell ref="C40:C42"/>
    <mergeCell ref="A122:E122"/>
    <mergeCell ref="D103:D104"/>
    <mergeCell ref="D105:D106"/>
    <mergeCell ref="D98:D99"/>
    <mergeCell ref="C103:C104"/>
    <mergeCell ref="B103:B104"/>
    <mergeCell ref="B105:B106"/>
    <mergeCell ref="C100:C102"/>
    <mergeCell ref="A100:A102"/>
    <mergeCell ref="A105:A106"/>
    <mergeCell ref="B100:B102"/>
    <mergeCell ref="C105:C106"/>
    <mergeCell ref="C91:C93"/>
    <mergeCell ref="C94:C97"/>
    <mergeCell ref="A80:A97"/>
    <mergeCell ref="B80:B97"/>
    <mergeCell ref="A73:D73"/>
    <mergeCell ref="C86:C90"/>
    <mergeCell ref="A71:A72"/>
    <mergeCell ref="B71:B72"/>
    <mergeCell ref="C71:C72"/>
    <mergeCell ref="A67:A69"/>
    <mergeCell ref="B67:B69"/>
    <mergeCell ref="C67:C69"/>
    <mergeCell ref="A131:C131"/>
    <mergeCell ref="A134:C134"/>
    <mergeCell ref="D25:D26"/>
    <mergeCell ref="C25:C26"/>
    <mergeCell ref="B25:B26"/>
    <mergeCell ref="B37:B39"/>
    <mergeCell ref="C37:C39"/>
    <mergeCell ref="A103:A104"/>
    <mergeCell ref="C81:C85"/>
    <mergeCell ref="C98:C99"/>
    <mergeCell ref="B98:B99"/>
    <mergeCell ref="A98:A99"/>
    <mergeCell ref="A44:A58"/>
    <mergeCell ref="C50:C58"/>
    <mergeCell ref="C45:C48"/>
    <mergeCell ref="B44:B58"/>
  </mergeCells>
  <phoneticPr fontId="2" type="noConversion"/>
  <pageMargins left="0.51181102362204722" right="0.19685039370078741" top="0.78740157480314965" bottom="0.27559055118110237" header="0.15748031496062992" footer="0.31496062992125984"/>
  <pageSetup paperSize="9" scale="66" orientation="portrait" r:id="rId1"/>
  <rowBreaks count="2" manualBreakCount="2">
    <brk id="72" max="8" man="1"/>
    <brk id="9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 ФДУ</vt:lpstr>
      <vt:lpstr>'с ФДУ'!_GoBack</vt:lpstr>
      <vt:lpstr>'с ФДУ'!Область_печати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Бобылева Елена Александровна</dc:creator>
  <cp:lastModifiedBy>Олейников Евгений Александрович</cp:lastModifiedBy>
  <cp:lastPrinted>2023-12-04T06:31:45Z</cp:lastPrinted>
  <dcterms:created xsi:type="dcterms:W3CDTF">2019-04-26T13:25:35Z</dcterms:created>
  <dcterms:modified xsi:type="dcterms:W3CDTF">2024-11-08T05:49:53Z</dcterms:modified>
</cp:coreProperties>
</file>